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cottish-my.sharepoint.com/personal/bryan_mckellar_nhsh_nhs_scot/Documents/Downloads/"/>
    </mc:Choice>
  </mc:AlternateContent>
  <xr:revisionPtr revIDLastSave="10" documentId="8_{3A33DBB7-5E4B-4ECC-81D8-7151F3BD4C84}" xr6:coauthVersionLast="47" xr6:coauthVersionMax="47" xr10:uidLastSave="{DBC8EE4C-91D7-4EB8-9775-F08734EA6FEF}"/>
  <bookViews>
    <workbookView xWindow="28680" yWindow="-120" windowWidth="29040" windowHeight="15720" xr2:uid="{00000000-000D-0000-FFFF-FFFF00000000}"/>
  </bookViews>
  <sheets>
    <sheet name="SummaryPage" sheetId="6" r:id="rId1"/>
    <sheet name="Section1" sheetId="1" r:id="rId2"/>
    <sheet name="Section2" sheetId="2" r:id="rId3"/>
    <sheet name="Section3" sheetId="3" r:id="rId4"/>
    <sheet name="Section4" sheetId="4" r:id="rId5"/>
    <sheet name="List" sheetId="5"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6" l="1"/>
  <c r="C12" i="6" l="1"/>
  <c r="C10" i="6"/>
  <c r="O12" i="6"/>
  <c r="O11" i="6"/>
  <c r="O10" i="6"/>
  <c r="O9" i="6"/>
  <c r="N12" i="6"/>
  <c r="N11" i="6"/>
  <c r="N10" i="6"/>
  <c r="N9" i="6"/>
  <c r="M12" i="6"/>
  <c r="M11" i="6"/>
  <c r="M10" i="6"/>
  <c r="M9" i="6"/>
  <c r="L12" i="6"/>
  <c r="L11" i="6"/>
  <c r="L10" i="6"/>
  <c r="L9" i="6"/>
  <c r="J12" i="6"/>
  <c r="J11" i="6"/>
  <c r="J10" i="6"/>
  <c r="J9" i="6"/>
  <c r="F8" i="4"/>
  <c r="F18" i="4"/>
  <c r="F17" i="4"/>
  <c r="F16" i="4"/>
  <c r="F15" i="4"/>
  <c r="F14" i="4"/>
  <c r="F13" i="4"/>
  <c r="F12" i="4"/>
  <c r="F11" i="4"/>
  <c r="F10" i="4"/>
  <c r="F9" i="4"/>
  <c r="F24" i="3"/>
  <c r="F23" i="3"/>
  <c r="F22" i="3"/>
  <c r="F21" i="3"/>
  <c r="F20" i="3"/>
  <c r="F19" i="3"/>
  <c r="F18" i="3"/>
  <c r="F17" i="3"/>
  <c r="F16" i="3"/>
  <c r="F15" i="3"/>
  <c r="F14" i="3"/>
  <c r="F13" i="3"/>
  <c r="F12" i="3"/>
  <c r="F11" i="3"/>
  <c r="F10" i="3"/>
  <c r="F9" i="3"/>
  <c r="F8" i="3"/>
  <c r="F28" i="2"/>
  <c r="F27" i="2"/>
  <c r="F26" i="2"/>
  <c r="F25" i="2"/>
  <c r="F24" i="2"/>
  <c r="F23" i="2"/>
  <c r="F22" i="2"/>
  <c r="F21" i="2"/>
  <c r="F20" i="2"/>
  <c r="F19" i="2"/>
  <c r="F18" i="2"/>
  <c r="F17" i="2"/>
  <c r="F16" i="2"/>
  <c r="F15" i="2"/>
  <c r="F14" i="2"/>
  <c r="F13" i="2"/>
  <c r="F12" i="2"/>
  <c r="F11" i="2"/>
  <c r="F10" i="2"/>
  <c r="F9" i="2"/>
  <c r="F8" i="2"/>
  <c r="F8" i="1"/>
  <c r="F17" i="1"/>
  <c r="F16" i="1"/>
  <c r="F15" i="1"/>
  <c r="F14" i="1"/>
  <c r="F13" i="1"/>
  <c r="F12" i="1"/>
  <c r="F11" i="1"/>
  <c r="F10" i="1"/>
  <c r="F9" i="1"/>
  <c r="C5" i="4" l="1" a="1"/>
  <c r="C5" i="4" s="1"/>
  <c r="K12" i="6" s="1"/>
  <c r="C5" i="3" a="1"/>
  <c r="C5" i="3" s="1"/>
  <c r="K11" i="6" s="1"/>
  <c r="C5" i="2" a="1"/>
  <c r="C5" i="2" s="1"/>
  <c r="K10" i="6" s="1"/>
  <c r="C5" i="1" l="1" a="1"/>
  <c r="C5" i="1" s="1"/>
  <c r="K9"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u448149</author>
  </authors>
  <commentList>
    <comment ref="C8" authorId="0" shapeId="0" xr:uid="{00000000-0006-0000-0000-000001000000}">
      <text>
        <r>
          <rPr>
            <sz val="9"/>
            <color indexed="81"/>
            <rFont val="Tahoma"/>
            <family val="2"/>
          </rPr>
          <t xml:space="preserve">Use the dropdown box to identify the Health Board: this will complete the details required below.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u448149</author>
  </authors>
  <commentList>
    <comment ref="C7" authorId="0" shapeId="0" xr:uid="{00000000-0006-0000-0100-000001000000}">
      <text>
        <r>
          <rPr>
            <b/>
            <sz val="9"/>
            <color indexed="81"/>
            <rFont val="Tahoma"/>
            <family val="2"/>
          </rPr>
          <t>u448149:</t>
        </r>
        <r>
          <rPr>
            <sz val="9"/>
            <color indexed="81"/>
            <rFont val="Tahoma"/>
            <family val="2"/>
          </rPr>
          <t xml:space="preserve">
These statements cannot be edited.</t>
        </r>
      </text>
    </comment>
    <comment ref="E7" authorId="0" shapeId="0" xr:uid="{00000000-0006-0000-0100-000002000000}">
      <text>
        <r>
          <rPr>
            <b/>
            <sz val="9"/>
            <color indexed="81"/>
            <rFont val="Tahoma"/>
            <family val="2"/>
          </rPr>
          <t>u448149:</t>
        </r>
        <r>
          <rPr>
            <sz val="9"/>
            <color indexed="81"/>
            <rFont val="Tahoma"/>
            <family val="2"/>
          </rPr>
          <t xml:space="preserve">
Insert short description of rationale behind the response rating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u448149</author>
  </authors>
  <commentList>
    <comment ref="C7" authorId="0" shapeId="0" xr:uid="{00000000-0006-0000-0200-000001000000}">
      <text>
        <r>
          <rPr>
            <b/>
            <sz val="9"/>
            <color indexed="81"/>
            <rFont val="Tahoma"/>
            <family val="2"/>
          </rPr>
          <t>u448149:</t>
        </r>
        <r>
          <rPr>
            <sz val="9"/>
            <color indexed="81"/>
            <rFont val="Tahoma"/>
            <family val="2"/>
          </rPr>
          <t xml:space="preserve">
These statements cannot be edited.</t>
        </r>
      </text>
    </comment>
    <comment ref="E7" authorId="0" shapeId="0" xr:uid="{00000000-0006-0000-0200-000002000000}">
      <text>
        <r>
          <rPr>
            <b/>
            <sz val="9"/>
            <color indexed="81"/>
            <rFont val="Tahoma"/>
            <family val="2"/>
          </rPr>
          <t>u448149:</t>
        </r>
        <r>
          <rPr>
            <sz val="9"/>
            <color indexed="81"/>
            <rFont val="Tahoma"/>
            <family val="2"/>
          </rPr>
          <t xml:space="preserve">
Insert short description of rationale behind the response rating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u448149</author>
  </authors>
  <commentList>
    <comment ref="C7" authorId="0" shapeId="0" xr:uid="{00000000-0006-0000-0300-000001000000}">
      <text>
        <r>
          <rPr>
            <b/>
            <sz val="9"/>
            <color indexed="81"/>
            <rFont val="Tahoma"/>
            <family val="2"/>
          </rPr>
          <t>u448149:</t>
        </r>
        <r>
          <rPr>
            <sz val="9"/>
            <color indexed="81"/>
            <rFont val="Tahoma"/>
            <family val="2"/>
          </rPr>
          <t xml:space="preserve">
These statements cannot be edited.</t>
        </r>
      </text>
    </comment>
    <comment ref="E7" authorId="0" shapeId="0" xr:uid="{00000000-0006-0000-0300-000002000000}">
      <text>
        <r>
          <rPr>
            <b/>
            <sz val="9"/>
            <color indexed="81"/>
            <rFont val="Tahoma"/>
            <family val="2"/>
          </rPr>
          <t>u448149:</t>
        </r>
        <r>
          <rPr>
            <sz val="9"/>
            <color indexed="81"/>
            <rFont val="Tahoma"/>
            <family val="2"/>
          </rPr>
          <t xml:space="preserve">
Insert short description of rationale behind the response rating</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u448149</author>
  </authors>
  <commentList>
    <comment ref="C7" authorId="0" shapeId="0" xr:uid="{00000000-0006-0000-0400-000001000000}">
      <text>
        <r>
          <rPr>
            <b/>
            <sz val="9"/>
            <color indexed="81"/>
            <rFont val="Tahoma"/>
            <family val="2"/>
          </rPr>
          <t>u448149:</t>
        </r>
        <r>
          <rPr>
            <sz val="9"/>
            <color indexed="81"/>
            <rFont val="Tahoma"/>
            <family val="2"/>
          </rPr>
          <t xml:space="preserve">
These statements cannot be edited.</t>
        </r>
      </text>
    </comment>
    <comment ref="E7" authorId="0" shapeId="0" xr:uid="{00000000-0006-0000-0400-000002000000}">
      <text>
        <r>
          <rPr>
            <b/>
            <sz val="9"/>
            <color indexed="81"/>
            <rFont val="Tahoma"/>
            <family val="2"/>
          </rPr>
          <t>u448149:</t>
        </r>
        <r>
          <rPr>
            <sz val="9"/>
            <color indexed="81"/>
            <rFont val="Tahoma"/>
            <family val="2"/>
          </rPr>
          <t xml:space="preserve">
Insert short description of rationale behind the response rating</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<sst xmlns="http://schemas.openxmlformats.org/spreadsheetml/2006/main" count="368" uniqueCount="249">
  <si>
    <t>Return Due: 16 October 2024</t>
  </si>
  <si>
    <t>WHOLE SYSTEM CHECKLIST RETURN - AREA DETAILS</t>
  </si>
  <si>
    <t>SUMMARY DASHBOARD</t>
  </si>
  <si>
    <t>Board</t>
  </si>
  <si>
    <t>NHS Highland</t>
  </si>
  <si>
    <t>Partnerships</t>
  </si>
  <si>
    <t>#</t>
  </si>
  <si>
    <t>Area</t>
  </si>
  <si>
    <t>Progress</t>
  </si>
  <si>
    <t>Status</t>
  </si>
  <si>
    <t>Partial</t>
  </si>
  <si>
    <t>No</t>
  </si>
  <si>
    <t>Yes</t>
  </si>
  <si>
    <t>n/a</t>
  </si>
  <si>
    <t>Please select Health Board from drop down above</t>
  </si>
  <si>
    <t>Board Chief Executive</t>
  </si>
  <si>
    <t>Chief Officers</t>
  </si>
  <si>
    <t>Number of integration partnerships</t>
  </si>
  <si>
    <t>Submitted by</t>
  </si>
  <si>
    <t>Approved by</t>
  </si>
  <si>
    <t>Date of approval</t>
  </si>
  <si>
    <t>Section 1</t>
  </si>
  <si>
    <t>Progress Status</t>
  </si>
  <si>
    <t>Complete</t>
  </si>
  <si>
    <t>Manual dropdown - use this box to track your progress</t>
  </si>
  <si>
    <t>Overall Status</t>
  </si>
  <si>
    <t>Automatic status</t>
  </si>
  <si>
    <t>Subsection</t>
  </si>
  <si>
    <t>Statement</t>
  </si>
  <si>
    <t>Response</t>
  </si>
  <si>
    <t xml:space="preserve">Rationale for response rating </t>
  </si>
  <si>
    <t>Words</t>
  </si>
  <si>
    <t>Overarching principles</t>
  </si>
  <si>
    <t>There are sufficient mechanisms in place to support the collaboration and co-operation with other Boards and Partnerships in the delivery of health and care.</t>
  </si>
  <si>
    <r>
      <t xml:space="preserve">Plans have been developed through joint working between the Board, associated HSCPs, and other key partners (i.e. Primary Care practitioners, SAS, Scottish Prison Service, care at home and care home providers etc.). 
</t>
    </r>
    <r>
      <rPr>
        <b/>
        <sz val="11"/>
        <color theme="1"/>
        <rFont val="Arial"/>
        <family val="2"/>
      </rPr>
      <t>a)</t>
    </r>
    <r>
      <rPr>
        <sz val="11"/>
        <color theme="1"/>
        <rFont val="Arial"/>
        <family val="2"/>
      </rPr>
      <t xml:space="preserve"> It is clear to all parties how plans will be delivered through joint mechanisms.</t>
    </r>
  </si>
  <si>
    <r>
      <t xml:space="preserve">Winter Planning includes demand, capacity, and activity plans across all health and care delivery (including urgent, unscheduled, social care and planned care provision). 
</t>
    </r>
    <r>
      <rPr>
        <b/>
        <sz val="11"/>
        <color theme="1"/>
        <rFont val="Arial"/>
        <family val="2"/>
      </rPr>
      <t>a)</t>
    </r>
    <r>
      <rPr>
        <sz val="11"/>
        <color theme="1"/>
        <rFont val="Arial"/>
        <family val="2"/>
      </rPr>
      <t xml:space="preserve"> Projected staffing levels in your acute wards and community hospital wards are sufficient for the winter period; if no, please provide further detail.</t>
    </r>
  </si>
  <si>
    <t>Resilience preparedness</t>
  </si>
  <si>
    <t>Planning for winter reflects identification of surge capacity to ensure capacity is made across the health and care system to allow new emergency admissions to be accommodated.</t>
  </si>
  <si>
    <r>
      <rPr>
        <b/>
        <sz val="11"/>
        <color theme="1"/>
        <rFont val="Arial"/>
        <family val="2"/>
      </rPr>
      <t>Business Continuity Management</t>
    </r>
    <r>
      <rPr>
        <sz val="11"/>
        <color theme="1"/>
        <rFont val="Arial"/>
        <family val="2"/>
      </rPr>
      <t xml:space="preserve"> arrangements are in place and regularly reviewed, exercised, and updated.
These are in accordance with Civil Contingencies Act 2004 for Category 1 and 2 organisations and other guidance including:
a) NHS Scotland Standards for Organisational Resilience 2018.
b) Preparing For Emergencies: Guidance for Health Boards in Scotland.</t>
    </r>
  </si>
  <si>
    <t>Plans have identified potential disruptive risks to service delivery and associated mitigation responses. These incorporate lessons identified from Winter 2024/25 in addition to concurrent risks.
Resilience Teams are involved in winter preparedness to ensure that business continuity management principles are embedded as part of year-round capacity and service continuity planning.</t>
  </si>
  <si>
    <t xml:space="preserve">Business Continuity plans take into account critical activities across the NHS Board / HSCPs spectrum of activity and include analysis of the risks of disruption and their actual effects and demonstrate that planning has been based upon the likelihood and impact of worst-case scenarios. </t>
  </si>
  <si>
    <t xml:space="preserve">Business continuity plans include response(s) if a clinical system outage occurs and the steps required to ensure continuity of services. </t>
  </si>
  <si>
    <t>Communications</t>
  </si>
  <si>
    <r>
      <rPr>
        <b/>
        <sz val="11"/>
        <color theme="1"/>
        <rFont val="Arial"/>
        <family val="2"/>
      </rPr>
      <t xml:space="preserve">Local communication plans: </t>
    </r>
    <r>
      <rPr>
        <sz val="11"/>
        <color theme="1"/>
        <rFont val="Arial"/>
        <family val="2"/>
      </rPr>
      <t>A review has been undertaken of communication channels to ensure that key messages about winter planning are clearly and consistently delivered to all parties, involved.
This includes :
a) Key partner communication protocols
b) OOH information including four day festive period
c) Surgery hours &amp; access arrangements
General practices contingency plans for respiratory disease outbreaks
d) Signposting to Scottish Government assistance for households struggling to meet their energy bills.
e) Service-linked communications issued, whether online or printed format, include content or text highlighting where public can access information on which service is right for which medical need, such as nhsinform.scot/right-care</t>
    </r>
  </si>
  <si>
    <t>Step up / Step down care</t>
  </si>
  <si>
    <t xml:space="preserve">Boards and HSCPs can evidence plans to increase the provision of intermediate care to impact positively on patients and services over the winter; and work towards building sustainability for the future. </t>
  </si>
  <si>
    <t>Section 2</t>
  </si>
  <si>
    <t>Urgent &amp; Unscheduled Care</t>
  </si>
  <si>
    <t xml:space="preserve">To ensure Right Care is provided in the Right Place, a 24/7 Health Board Flow Navigation Centre is in place to offer rapid access to a senior clinical decision maker as well as the option of appointments via Near Me. </t>
  </si>
  <si>
    <t>FNC 0800 - Midnight. 24/7 cover stopped due to low call volume
CGH: Throughput from FNC minimal. Appointments/clinics available on NearMe.
Belford: Throughout from FNC minimal. Appointments/clinics available on NearMe.</t>
  </si>
  <si>
    <t>Effective communication protocols are in place to support whole-system situational awareness of emerging pressures. Monitoring of key indicators across the system forms the basis of huddle discussions. 
This ‘early warning system’ should highlight areas of concern and drive action to maintain or regain a balanced system.</t>
  </si>
  <si>
    <t>Community service, MH and acute have own OPEL but these are not joined up.  Acute pessures take presidence - and escalation involves all parts of the system.
RGHs currently using local OPEL tools and action cards. Belford initiating this, with CGH following suit.
Whole system OPEL ready to test.</t>
  </si>
  <si>
    <r>
      <t xml:space="preserve">Robust communication processes are in place across each hospital site, following Discharge Without Delay (DWD principles) including morning hospital-safety huddles, focusing on the day's activity and current status, and afternoon huddles, setting Planned Date of Discharge and using this to predict capacity and demand for the next day.
</t>
    </r>
    <r>
      <rPr>
        <b/>
        <sz val="11"/>
        <color theme="1"/>
        <rFont val="Arial"/>
        <family val="2"/>
      </rPr>
      <t xml:space="preserve">a) </t>
    </r>
    <r>
      <rPr>
        <sz val="11"/>
        <color theme="1"/>
        <rFont val="Arial"/>
        <family val="2"/>
      </rPr>
      <t>There is a Home First / Transition Team in place to support hospital discharge and Discharge to Assess; please provide further detail.</t>
    </r>
  </si>
  <si>
    <t>DMT &amp; DWD principles in place in alll sites. Not confident that all sites embracing Home First.
CGH: In place through discharge coordinator (ED), safety huddles take place every morning and afternoon. This will continue over winter period. HomeFirst/Transition Team not in place for Caithness.
Belford: Safety huddles in place, daily DMT, discharge app in place.</t>
  </si>
  <si>
    <t xml:space="preserve">Emergency Physician in Charge (EPIC), Flow Co-Ordinator roles are in place where possible to provide dedicated leadership in Emergency Departments. A Discharge Co-ordinator is in place in each ED to act as a single point of contact (SPOC) to arrange rapid discharge from ED and take responsibility for co-ordinating community support. </t>
  </si>
  <si>
    <t>EPIC cover 24/7 to support SCDM. Flow co-ordinators now also cover 24/7, along with senior nurse cover in ED and recieving units. AHP at the front door embedded in ED 0900-1700hrs along with rapid acces to SPOC.
CGH: Rural emergency physicians in place, but they do not work over a 24 hour rota period. On-call physicians in place (consultant / geriatrician / REP).
Belford: EPIC (consultant) not in place in ED - established for 2.5 WTE rural emergency practitioners: consultant on-call model in place for medical, surgical and aneaesthist. Medical model under review through Lochaber redesign programme. Flow coordinator role not in place.</t>
  </si>
  <si>
    <t>Pathways are in place which provide care closer to home through pathways such as Hospital at Home for Older People; Respiratory Rapid Response and Out-patient Parental Antibiotic Therapy (OPAT); and supported by appropriate digital interventions such as Remote Consultation by phone and Near Me and Remote Monitoring, call before convey with SAS and flow navigation hub working to maximise virtual/remote Monitoring.</t>
  </si>
  <si>
    <t xml:space="preserve">H@H in development for Inverness, RRR and OPAT embedded. Close working with SAS for Safe Transfer to Hospital and SAS escalation proccesses embedded. Redesign if FNC in progress which will offer pathways to MIU, SDEC, Prof2Prof and Before Convey.
CGH: OPAT - day-case team in place; requires refinement from a patient flow perspective. H@H not in scope for FY 25/26.
Belford: OPAT - day-case team in place. H@H not in scope for FY 25/26. </t>
  </si>
  <si>
    <t xml:space="preserve">Boards and Partnerships have effective organisation of care across between primary and secondary care so that patients receive high-quality care and the best use is made of clinical time and resources in both settings. This could be through a mechanism such as an Interface Group. </t>
  </si>
  <si>
    <t xml:space="preserve">A number of Interface groups exist for the operational, tactical and strategic management of the organisation.
CGH: Limited from a community capacity perspective. An interface group for CGH is a work in progress.
Belford: DMT meetings in place. Limited from a community capacity perspective. </t>
  </si>
  <si>
    <t xml:space="preserve">Escalation procedures are directly linked to a plan which encompasses the full use of step-down community facilities. </t>
  </si>
  <si>
    <t>OPEL used as the recognsed escalation tool across Inverness acute &amp; H&amp;SCP. Plans are discussed and agreed through a process of Operational, Tactical and Strategic meetings with representaion from all stakeholders including SAS
CGH: Not yet in place; limited in step-down resources.
Belford: Not yet in place; limited in step-down resources.</t>
  </si>
  <si>
    <t xml:space="preserve">Boards and HSCPs have additional festive arrangements, over the four-day public holiday, planned in collaboration with partner organisations such as Local authorities, Police Scotland, SAS and the local Voluntary Sector and in line with recommendations from the Four Day Public Holiday Review. </t>
  </si>
  <si>
    <t>Patients identified as being at high risk of admission from both the SPARRA register and local intelligence, and who have a care manager allocated to them, will be identifiable on contact with OOH and acute services to help prevent admissions and facilitate appropriate early discharge.</t>
  </si>
  <si>
    <t xml:space="preserve">Processes are in place to enable patients with respiratory conditions and those who are frail are given the opportunity to have an anticipatory or future care plan.  There should be a system in place for identifying these individuals and it should be clear which professional clinical groups will take a lead on having these care planning conversations depending on the persons circumstances.  </t>
  </si>
  <si>
    <t xml:space="preserve">Pathways are in place for patients who are identified as ‘frail’ and those with respiratory or cardiac exacerbations, and these are embedded within primary care services, in and out of hours, as alternatives to admissions. </t>
  </si>
  <si>
    <t>People living with a respiratory condition have access to a respiratory team 7 days a week, should they become unable to self-manage their condition from home.
People with heart failure and those who are living with frailty should be given the opportunity to have an anticipatory or future care plan.</t>
  </si>
  <si>
    <t>Care Homes will be supported with timely access to professional support and clinical advice to enable admission prevention and more planned interventions to keep residents safe in their own home. This includes proactive contact on at least a weekly basis to discuss any residents the care home staff are concerned about and agree a plan of care and interventions if these should be required. Remote consultations via phone or Near Me video consultation should be available.</t>
  </si>
  <si>
    <t xml:space="preserve">For Health Boards with Major Trauma Centres (Grampian, GGC, Lothian, Tayside), to incorporate into their winter surge plans, assurance of sufficient safe staffing on MTCs (both adult and paediatric) to ensure Scottish Trauma Network MTCs will continue to deliver high quality, integrated, multi-speciality care to severely injured patients. 
Further consideration is also required for those Boards with Major Trauma Units to similarly support safe staffing. </t>
  </si>
  <si>
    <t>Where admission is necessary, ensure there is a mechanism and/or agreements in place with primary care and secondary care clinicians to minimise delays in pathway, and avoid multiple discussions that can lead to delays; recognising that in periods of increased demand, general practice may not have the functional capacity to follow the usual processes such as pathways for admission.</t>
  </si>
  <si>
    <t>Planned Care</t>
  </si>
  <si>
    <r>
      <t xml:space="preserve">Plans are in place to maintain activity over winter for planned care, including outpatients and inpatient / daycase, diagnostics, imaging and cancer, with plans considering the impact of increased unscheduled admissions on planned care activity. Planned care activity will not be paused or cancelled routinely – </t>
    </r>
    <r>
      <rPr>
        <b/>
        <sz val="11"/>
        <color theme="1"/>
        <rFont val="Arial"/>
        <family val="2"/>
      </rPr>
      <t>if Health Boards need to consider this as part of their business continuity / escalation plans it needs to be discussed and agreed in advance with Scottish Government.</t>
    </r>
  </si>
  <si>
    <t xml:space="preserve">Health Boards are considering opportunities to maximise capacity through Pooled Lists - locally for high volume specialties and pooled lists regionally / nationally for those patients waiting the longest.  </t>
  </si>
  <si>
    <t xml:space="preserve">Health Boards are making use of the National Elective Coordination Unit (NECU) to support admin and clinical validation. </t>
  </si>
  <si>
    <t>For those Health Boards with National Treatment Centres (NTCs), plans are in place to enhance and maximise use of the NTCs through winter and beyond.</t>
  </si>
  <si>
    <r>
      <rPr>
        <b/>
        <sz val="11"/>
        <color theme="1"/>
        <rFont val="Arial"/>
        <family val="2"/>
      </rPr>
      <t>Discharge:</t>
    </r>
    <r>
      <rPr>
        <sz val="11"/>
        <color theme="1"/>
        <rFont val="Arial"/>
        <family val="2"/>
      </rPr>
      <t xml:space="preserve"> close partnership working is in place, including the third and independent sector, to ensure that adequate care packages are in place in the community to meet all discharge levels.</t>
    </r>
  </si>
  <si>
    <t>Digital assets</t>
  </si>
  <si>
    <t xml:space="preserve">Plans are in place to support the availability of Near Me video consultations to optimise estate and workforce capacity. </t>
  </si>
  <si>
    <t>Section 3</t>
  </si>
  <si>
    <t>Primary Care</t>
  </si>
  <si>
    <t>Plans are in place to support General Practice (and where necessary other independent contractors) to manage provision of core General Medical Services (and sustainability more widely) over the winter period. 
Specific reference should be made to contingency arrangements where practices are unable to open (or provide General Medical Services) due to staffing or other reasons. Health Boards and HSCPs should ensure that where services are reduced or unavailable they support the practice with communications to patients including alternative arrangements.</t>
  </si>
  <si>
    <r>
      <rPr>
        <b/>
        <sz val="11"/>
        <color theme="1"/>
        <rFont val="Arial"/>
        <family val="2"/>
      </rPr>
      <t>Maximising Multi-Disciplinary Teams (MDTs)</t>
    </r>
    <r>
      <rPr>
        <sz val="11"/>
        <color theme="1"/>
        <rFont val="Arial"/>
        <family val="2"/>
      </rPr>
      <t xml:space="preserve">
Plans explicitly reference the use of MDTs within OOH services; indicate where increased use of MDTs are in place. This includes increasing capacity of senior clinical and non- clinical leadership, use of multidisciplinary teams and availability of professional-to-professional advice across acute and community.</t>
    </r>
  </si>
  <si>
    <r>
      <rPr>
        <b/>
        <sz val="11"/>
        <color theme="1"/>
        <rFont val="Arial"/>
        <family val="2"/>
      </rPr>
      <t>Executive level overview and oversight for Out of Hours (OOH)</t>
    </r>
    <r>
      <rPr>
        <sz val="11"/>
        <color theme="1"/>
        <rFont val="Arial"/>
        <family val="2"/>
      </rPr>
      <t xml:space="preserve">
A Primary Care OOH winter plan has been signed off at Executive level, with clear escalation processes in place. 
There is Board Executive level oversight of OOH to support resilience, explore other operational solutions and agree appropriate escalation plans during the winter period given its essential role as a “front door” service</t>
    </r>
  </si>
  <si>
    <r>
      <rPr>
        <b/>
        <sz val="11"/>
        <color rgb="FF000000"/>
        <rFont val="Arial"/>
      </rPr>
      <t xml:space="preserve">Link with wider winter plans and engagement with SAS and NHS 24 to improve system resilience.
</t>
    </r>
    <r>
      <rPr>
        <sz val="11"/>
        <color rgb="FF000000"/>
        <rFont val="Arial"/>
      </rPr>
      <t xml:space="preserve">The plan puts Primary Care OOH within the context of winter readiness preparedness, as part of the urgent/unscheduled care landscape and whole system local planning, including community and social care responses through urgent care resource hubs/flow navigation centres (FNCs), or equivalent. </t>
    </r>
  </si>
  <si>
    <t>NHS Board Directors of Dentistry engage with NHS 24 to ensure they have sufficient capacity in place to meet any potential increased demand for out of hours care during the winter period</t>
  </si>
  <si>
    <r>
      <rPr>
        <b/>
        <sz val="11"/>
        <color theme="1"/>
        <rFont val="Arial"/>
        <family val="2"/>
      </rPr>
      <t>Provision of OOH dental services</t>
    </r>
    <r>
      <rPr>
        <sz val="11"/>
        <color theme="1"/>
        <rFont val="Arial"/>
        <family val="2"/>
      </rPr>
      <t xml:space="preserve">
Plans reference provision of dental services; services are in place either via general dental practices or out of hours centres. This should include an agreed escalation process for emergency dental cases, i.e. trauma, uncontrolled bleeding and increasing swelling.</t>
    </r>
  </si>
  <si>
    <r>
      <rPr>
        <b/>
        <sz val="11"/>
        <color rgb="FF000000"/>
        <rFont val="Arial"/>
      </rPr>
      <t xml:space="preserve">Working with mental health services
</t>
    </r>
    <r>
      <rPr>
        <sz val="11"/>
        <color rgb="FF000000"/>
        <rFont val="Arial"/>
      </rPr>
      <t>HSCPs should have clear arrangements in place to enable access to mental health crisis teams/services 24/7, including availability of professional to professional advice for out of hours services, particularly during the festive period</t>
    </r>
  </si>
  <si>
    <r>
      <rPr>
        <b/>
        <sz val="11"/>
        <color theme="1"/>
        <rFont val="Arial"/>
        <family val="2"/>
      </rPr>
      <t>Increased level of professional-to-professional advice</t>
    </r>
    <r>
      <rPr>
        <sz val="11"/>
        <color theme="1"/>
        <rFont val="Arial"/>
        <family val="2"/>
      </rPr>
      <t xml:space="preserve">
Boards and HSCPs have increased, where possible, the availability of professional to professional advice across acute and the community to ensure the patient receives right care in the right place at the right time.</t>
    </r>
  </si>
  <si>
    <r>
      <rPr>
        <b/>
        <sz val="11"/>
        <color rgb="FF000000"/>
        <rFont val="Arial"/>
      </rPr>
      <t xml:space="preserve">Working with social care
</t>
    </r>
    <r>
      <rPr>
        <sz val="11"/>
        <color rgb="FF000000"/>
        <rFont val="Arial"/>
      </rPr>
      <t>OOH Plans demonstrate consideration to social care services and where possible close links are in place for emergency respite, community alarm services and home care provision. 
OOH Plans will identify how Care Homes will be supported with timely access to professional support and clinical advice (particularly in the OOH period) to enable admission prevention and more planned interventions to keep residents safe in their own home.</t>
    </r>
  </si>
  <si>
    <t xml:space="preserve">Winter readiness plans consider the needs of those living with a mental health, learning disability, neurodiverse or dementia diagnosis, including the needs of carers.  </t>
  </si>
  <si>
    <t>Plans to ensure appropriate staffing levels include consideration of mental health services and the need to maintain support for service provision and patient rehabilitation (such as suspension of detention), including for forensic mental health patients.</t>
  </si>
  <si>
    <t>The discharge partnership working plans include consideration of those requiring mental health supports and/or being discharged from a mental health setting, including the unique support package needs of those leaving forensic inpatient settings or with complex care needs.</t>
  </si>
  <si>
    <t>Plans ensure continued access to dementia diagnosis services for both inpatients and those in the community, ensuring people have care and treatment appropriate to their needs and any potential dementia-related issues are recognised and addressed.</t>
  </si>
  <si>
    <t xml:space="preserve">Plans are in place to ensure data is available to monitor the performance and capacity of primary care and mental health services throughout the winter. </t>
  </si>
  <si>
    <t>Prisons</t>
  </si>
  <si>
    <t>Plans are in place to ensure that the delivery of prison healthcare, including mental healthcare, is maintained and that there are appropriate levels of healthcare staff in prisons to deliver efficient and effective patient care.</t>
  </si>
  <si>
    <t>Social Care</t>
  </si>
  <si>
    <t>Care at home assurance boards and care home assurance arrangements are in place to ensure all risks in care provision are recorded and appropriate mitigating actions are put in place.</t>
  </si>
  <si>
    <t>Capacity to deliver key public protection functions is in place e.g. child and adult protection, MAPPA (Multi Agency Public Protections Arrangements)</t>
  </si>
  <si>
    <t>Section 4</t>
  </si>
  <si>
    <t>Workforce</t>
  </si>
  <si>
    <t>Appropriate steps are being taken to support recruitment of staff on an ongoing basis within recognised financial parameters, utilising the full range of potential contractual arrangements including (but not limited to) Permanent, Sessional Worker, Bank or Fixed Term contracts (or a combination of these). Work undertaken with local college and HEI student workforce to offer holiday shifts and regular part time contracts can be evidenced.</t>
  </si>
  <si>
    <t>Boards and HSCPs are continuously deploying the range of tools available to them to support efforts aimed at staff retention.
For Boards, this is including but not limited to those set out through DL (2022) 30: DL(2022)30.pdf (scot.nhs.uk) to enable those staff who have retired to return to work on a part time basis should they wish to do so.</t>
  </si>
  <si>
    <t xml:space="preserve">Plans are in place for appropriate levels of staffing across the whole system to facilitate efficient and effective patient care, ensuring consistent effective discharge planning takes place over 7 days and the holiday periods. This requires sufficient senior medical and other senior clinical decision makers to facilitate decision-making, and pharmacists to prepare timely discharge medications. For HSCPs, this includes sufficient social work staff and others associated with discharge planning.  </t>
  </si>
  <si>
    <t>A strategy is in place for the deployment of volunteers over winter, making appropriate use of established local and national partnerships.  Investment in and funding of local voluntary and third sector organisations to support care@home teams and provide practical support to people who are ready for discharge, and across the wider community can be evidenced.</t>
  </si>
  <si>
    <t>Staff are appropriately supported to access the range of available local and national staff wellbeing resources. This includes Primary Care independent contractor staff.</t>
  </si>
  <si>
    <t>In relation to potential adverse weather, Boards and Partnerships have contingency plans in place covering staff disruption to manage the impacts – for NHS this is specifically according to DL(2022)35.pdf (scot.nhs.uk). 
Staff are fully aware of the contingency plan.</t>
  </si>
  <si>
    <t>Seasonal outbreak</t>
  </si>
  <si>
    <r>
      <rPr>
        <b/>
        <sz val="11"/>
        <color rgb="FF000000"/>
        <rFont val="Arial"/>
      </rPr>
      <t xml:space="preserve">COVID-19, RSV, Norovirus, Seasonal Flu, Staff Protection &amp; Outbreak Resourcing
</t>
    </r>
    <r>
      <rPr>
        <sz val="11"/>
        <color rgb="FF000000"/>
        <rFont val="Arial"/>
      </rPr>
      <t xml:space="preserve">
All patient-facing (i.e. “frontline”) Health and Social Care Staff (including Primary Care independent contractor staff) and ALL NHS workers have easy and convenient access to the seasonal flu vaccine and that: 
</t>
    </r>
    <r>
      <rPr>
        <b/>
        <sz val="11"/>
        <color rgb="FF000000"/>
        <rFont val="Arial"/>
      </rPr>
      <t xml:space="preserve">a) </t>
    </r>
    <r>
      <rPr>
        <sz val="11"/>
        <color rgb="FF000000"/>
        <rFont val="Arial"/>
      </rPr>
      <t xml:space="preserve">staff are able to drop in to any community clinic without needing to make an appointment 
</t>
    </r>
    <r>
      <rPr>
        <b/>
        <sz val="11"/>
        <color rgb="FF000000"/>
        <rFont val="Arial"/>
      </rPr>
      <t xml:space="preserve">b) </t>
    </r>
    <r>
      <rPr>
        <sz val="11"/>
        <color rgb="FF000000"/>
        <rFont val="Arial"/>
      </rPr>
      <t xml:space="preserve">peer to peer vaccination for flu is facilitated, where practicable, to bring the vaccine as close to the place of work for staff as possible.
</t>
    </r>
    <r>
      <rPr>
        <b/>
        <sz val="11"/>
        <color rgb="FF000000"/>
        <rFont val="Arial"/>
      </rPr>
      <t>c)</t>
    </r>
    <r>
      <rPr>
        <sz val="11"/>
        <color rgb="FF000000"/>
        <rFont val="Arial"/>
      </rPr>
      <t xml:space="preserve"> information and guidance is provided to staff on how to book appointments via the online portal or the National Vaccination Helpline and that they can drop in to any clinic without needing to book.
</t>
    </r>
    <r>
      <rPr>
        <b/>
        <sz val="11"/>
        <color rgb="FF000000"/>
        <rFont val="Arial"/>
      </rPr>
      <t xml:space="preserve">d) </t>
    </r>
    <r>
      <rPr>
        <sz val="11"/>
        <color rgb="FF000000"/>
        <rFont val="Arial"/>
      </rPr>
      <t>Information and guidance / promotional materials are provided to staff on the benefits of vaccination for both themselves, their colleagues and their patients.
(Full details on the programme can be found in the annual flu CMO letter.)</t>
    </r>
  </si>
  <si>
    <t xml:space="preserve">Plans take into account the predicted surge of Covid-19 as well as other viruses including seasonal flu, RSV and Norovirus activity that can happen between October and March and have adequate resources in place to deal with potential outbreaks and the impact these have on services (health and social care inclusive of primary care) across this period. </t>
  </si>
  <si>
    <t>Adequate resources are in place to manage all potential increases in Covid-19 including possible new variants with increased severity, RSV and seasonal flu that might coincide with norovirus, severe weather and festive holiday periods.
Debriefs should be undertaken following significant outbreaks or end of season outbreaks to identify lessons and ensure system modifications to reduce the risk of future outbreaks</t>
  </si>
  <si>
    <t xml:space="preserve">To help detect early warnings of imminent surges in activity, Boards routinely monitor PHS weekly publications, showing the current epidemiological picture on COVID-19, RSV, Norovirus and influenza infections across Scotland, and PHS Whole System Model Winter outputs. </t>
  </si>
  <si>
    <t>Boards must ensure that staff have access to and are adhering to the national guidelines on Preparing for and Managing Norovirus in Care Settings</t>
  </si>
  <si>
    <t>Health Board</t>
  </si>
  <si>
    <t>Integration Authority</t>
  </si>
  <si>
    <t>Count</t>
  </si>
  <si>
    <t>BCE</t>
  </si>
  <si>
    <t>NHS Ayrshire and Arran</t>
  </si>
  <si>
    <t>East Ayrshire, North Ayrshire, South Ayrshire</t>
  </si>
  <si>
    <t xml:space="preserve">Claire Burden                   </t>
  </si>
  <si>
    <t>Craig McArthur, Caroline Cameron, Tim Eltringham</t>
  </si>
  <si>
    <t>NHS Borders</t>
  </si>
  <si>
    <t>Scottish Borders</t>
  </si>
  <si>
    <t>Ralph Roberts (until 30 Aug 2024)</t>
  </si>
  <si>
    <t>Chris Myers</t>
  </si>
  <si>
    <t>NHS Dumfries and Galloway</t>
  </si>
  <si>
    <t>Dumfries &amp; Galloway</t>
  </si>
  <si>
    <t>Julie White</t>
  </si>
  <si>
    <t>Nicole Hamlet (interim)</t>
  </si>
  <si>
    <t>NHS Fife</t>
  </si>
  <si>
    <t>Fife</t>
  </si>
  <si>
    <t>Carol Potter</t>
  </si>
  <si>
    <t>Vacancy – interim arrangements tbc</t>
  </si>
  <si>
    <t>NHS Forth Valley</t>
  </si>
  <si>
    <t>Clackmannanshire &amp; Stirling, Falkirk</t>
  </si>
  <si>
    <t>Amanda Croft (until 30 Aug 2024)</t>
  </si>
  <si>
    <t>David Williams (interim), Gail Woodcock (interim)</t>
  </si>
  <si>
    <t>NHS Grampian</t>
  </si>
  <si>
    <t>Aberdeen City, Aberdeenshire, Moray</t>
  </si>
  <si>
    <t>Adam Coldwells (Interim)</t>
  </si>
  <si>
    <t>Fiona Mitchelhill, Pamela Milliken, Judith Proctor</t>
  </si>
  <si>
    <t>NHS Greater Glasgow and Clyde</t>
  </si>
  <si>
    <t>East Dunbartonshire, East Renfrewshire, Glasgow City, Inverclyde, Renfrewshire, West Dubartonshire</t>
  </si>
  <si>
    <t>Jane Grant</t>
  </si>
  <si>
    <t>Kate Rocks, Christine Laverty, Beth Culshaw</t>
  </si>
  <si>
    <t>Argyll &amp; Bute, Highland</t>
  </si>
  <si>
    <t>Fiona Davies</t>
  </si>
  <si>
    <t>Evan Beswick (interim), Pamela Cremin</t>
  </si>
  <si>
    <t>NHS Lanarkshire</t>
  </si>
  <si>
    <t>North Lanarkshire, South Lanarkshire</t>
  </si>
  <si>
    <t>Jann Gardner</t>
  </si>
  <si>
    <t>Ross McGuffie, Soumen Sengupta</t>
  </si>
  <si>
    <t>NHS Lothian</t>
  </si>
  <si>
    <t>City of Edinburgh, East Lothian, Midlothian, West Lothian</t>
  </si>
  <si>
    <t xml:space="preserve">Caroline Hiscox (Interim) </t>
  </si>
  <si>
    <t>Pat Togher, Fiona Wilson, Morag Barrow, Alison White</t>
  </si>
  <si>
    <t>NHS Orkney</t>
  </si>
  <si>
    <t>Orkney Islands</t>
  </si>
  <si>
    <t xml:space="preserve">Laura Skaife-Knight </t>
  </si>
  <si>
    <t>Stephen Brown</t>
  </si>
  <si>
    <t>NHS Shetland</t>
  </si>
  <si>
    <t>Shetland Islands</t>
  </si>
  <si>
    <t>Brian Chittick</t>
  </si>
  <si>
    <t>Jo Robison (interim)</t>
  </si>
  <si>
    <t>NHS Tayside</t>
  </si>
  <si>
    <t>Angus, Dundee City, Perth &amp; Kinross</t>
  </si>
  <si>
    <t>Nicky Connor</t>
  </si>
  <si>
    <t>Jillian Galloway, Dave Berry (acting), Jacquie Pepper</t>
  </si>
  <si>
    <t>NHS Western Isles</t>
  </si>
  <si>
    <t>Na h-Eileanan an lar</t>
  </si>
  <si>
    <t>Gordon Jamieson</t>
  </si>
  <si>
    <t>Nick Fayers</t>
  </si>
  <si>
    <t>Healthcare Improvement Scotland</t>
  </si>
  <si>
    <t>Robbie Pearson</t>
  </si>
  <si>
    <t>NHS 24</t>
  </si>
  <si>
    <t>Jim Miller</t>
  </si>
  <si>
    <t>NHS Education for Scotland</t>
  </si>
  <si>
    <t>Karen Reid</t>
  </si>
  <si>
    <t>NHS Golden Jubilee</t>
  </si>
  <si>
    <t>Gordon James</t>
  </si>
  <si>
    <t>NHS National Services Scotland</t>
  </si>
  <si>
    <t>Mary Morgan</t>
  </si>
  <si>
    <t>Public Health Scotland</t>
  </si>
  <si>
    <t>Paul Johnston</t>
  </si>
  <si>
    <t>Scottish Ambulance Service</t>
  </si>
  <si>
    <t>Michael Dickson</t>
  </si>
  <si>
    <t>The State Hospitals Board for Scotland</t>
  </si>
  <si>
    <t>Gary Jenkins</t>
  </si>
  <si>
    <t>Chief Officer</t>
  </si>
  <si>
    <t>Aberdeen City</t>
  </si>
  <si>
    <t>Fiona Mitchelhill</t>
  </si>
  <si>
    <t>Aberdeenshire</t>
  </si>
  <si>
    <t>Pamela Milliken</t>
  </si>
  <si>
    <t>Angus</t>
  </si>
  <si>
    <t>Jillian Galloway</t>
  </si>
  <si>
    <t>Argyll and Bute</t>
  </si>
  <si>
    <t>Evan Beswick (interim)</t>
  </si>
  <si>
    <t>City of Edinburgh</t>
  </si>
  <si>
    <t>Pat Togher</t>
  </si>
  <si>
    <t>Clackmannanshire and Stirling</t>
  </si>
  <si>
    <t>David Williams (interim)</t>
  </si>
  <si>
    <t>Dumfries and Galloway</t>
  </si>
  <si>
    <t xml:space="preserve">Dundee City </t>
  </si>
  <si>
    <t>Dave Berry (acting)</t>
  </si>
  <si>
    <t>East Ayrshire</t>
  </si>
  <si>
    <t>Craig McArthur</t>
  </si>
  <si>
    <t>East Dunbartonshire</t>
  </si>
  <si>
    <t>Derrick Pearce (interim)</t>
  </si>
  <si>
    <t>East Lothian</t>
  </si>
  <si>
    <t>Fiona Wilson</t>
  </si>
  <si>
    <t>East Renfrewshire</t>
  </si>
  <si>
    <t>Julie Murray</t>
  </si>
  <si>
    <t>Falkirk</t>
  </si>
  <si>
    <t>Gail Woodcock (interim)</t>
  </si>
  <si>
    <t xml:space="preserve">Vacancy – interim arrangements tbc </t>
  </si>
  <si>
    <t>Glasgow City</t>
  </si>
  <si>
    <t>Jacqueline Kerr (interim)</t>
  </si>
  <si>
    <t>Highland</t>
  </si>
  <si>
    <t>Pamela Cremin</t>
  </si>
  <si>
    <t>Inverclyde</t>
  </si>
  <si>
    <t>Kate Rocks</t>
  </si>
  <si>
    <t>Midlothian</t>
  </si>
  <si>
    <t>Morag Barrow</t>
  </si>
  <si>
    <t>Moray</t>
  </si>
  <si>
    <t>Judith Proctor</t>
  </si>
  <si>
    <t>North Ayrshire</t>
  </si>
  <si>
    <t>Caroline Cameron</t>
  </si>
  <si>
    <t>North Lanarkshire</t>
  </si>
  <si>
    <t>Ross McGuffie</t>
  </si>
  <si>
    <t>Orkney</t>
  </si>
  <si>
    <t>Perth and Kinross</t>
  </si>
  <si>
    <t>Jacquie Pepper</t>
  </si>
  <si>
    <t>Renfrewshire</t>
  </si>
  <si>
    <t>Christine Laverty</t>
  </si>
  <si>
    <t>Shetland</t>
  </si>
  <si>
    <t>South Ayrshire</t>
  </si>
  <si>
    <t>Tim Eltringham</t>
  </si>
  <si>
    <t>South Lanarkshire</t>
  </si>
  <si>
    <t>Soumen Sengupta</t>
  </si>
  <si>
    <t>West Dunbartonshire</t>
  </si>
  <si>
    <t>Beth Culshaw</t>
  </si>
  <si>
    <t>West Lothian</t>
  </si>
  <si>
    <t>Alison White</t>
  </si>
  <si>
    <t>Western Isles/Na h-Eileanan an lar</t>
  </si>
  <si>
    <t>Not started</t>
  </si>
  <si>
    <t>In progress</t>
  </si>
  <si>
    <t>Approved</t>
  </si>
  <si>
    <t>Awaiting response</t>
  </si>
  <si>
    <t>Katherine Sutton, Arlene Johnstone, Evan Beswick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</si>
</sst>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2"/>
      <color theme="1"/>
      <name val="Arial"/>
      <family val="2"/>
    </font>
    <font>
      <sz val="11"/>
      <color theme="1"/>
      <name val="Calibri"/>
      <scheme val="minor"/>
    </font>
    <font>
      <b/>
      <sz val="12"/>
      <color theme="1"/>
      <name val="Arial"/>
      <family val="2"/>
    </font>
    <font>
      <b/>
      <u/>
      <sz val="11"/>
      <color theme="1"/>
      <name val="Calibri"/>
      <family val="2"/>
      <scheme val="minor"/>
    </font>
    <font>
      <b/>
      <sz val="11"/>
      <color theme="0"/>
      <name val="Arial"/>
      <family val="2"/>
    </font>
    <font>
      <sz val="9"/>
      <color indexed="81"/>
      <name val="Tahoma"/>
      <family val="2"/>
    </font>
    <font>
      <b/>
      <sz val="9"/>
      <color indexed="81"/>
      <name val="Tahoma"/>
      <family val="2"/>
    </font>
    <font>
      <sz val="10"/>
      <color theme="1"/>
      <name val="Arial"/>
      <family val="2"/>
    </font>
    <font>
      <sz val="11"/>
      <color theme="0" tint="-0.499984740745262"/>
      <name val="Arial"/>
      <family val="2"/>
    </font>
    <font>
      <sz val="11"/>
      <color theme="1"/>
      <name val="Arial"/>
      <family val="2"/>
    </font>
    <font>
      <i/>
      <sz val="11"/>
      <color rgb="FFFF0000"/>
      <name val="Calibri"/>
      <family val="2"/>
      <scheme val="minor"/>
    </font>
    <font>
      <i/>
      <sz val="10"/>
      <color rgb="FFFF0000"/>
      <name val="Arial"/>
      <family val="2"/>
    </font>
    <font>
      <u/>
      <sz val="12"/>
      <color theme="10"/>
      <name val="Arial"/>
      <family val="2"/>
    </font>
    <font>
      <b/>
      <i/>
      <sz val="11"/>
      <color theme="1"/>
      <name val="Arial"/>
      <family val="2"/>
    </font>
    <font>
      <b/>
      <sz val="11"/>
      <color theme="1"/>
      <name val="Arial"/>
      <family val="2"/>
    </font>
    <font>
      <u/>
      <sz val="11"/>
      <color theme="10"/>
      <name val="Arial"/>
      <family val="2"/>
    </font>
    <font>
      <i/>
      <sz val="10"/>
      <color theme="5" tint="-0.249977111117893"/>
      <name val="Arial"/>
      <family val="2"/>
    </font>
    <font>
      <i/>
      <sz val="10"/>
      <color rgb="FF00B050"/>
      <name val="Arial"/>
      <family val="2"/>
    </font>
    <font>
      <i/>
      <sz val="10"/>
      <color theme="0" tint="-0.499984740745262"/>
      <name val="Arial"/>
      <family val="2"/>
    </font>
    <font>
      <b/>
      <sz val="12"/>
      <color theme="0" tint="-4.9989318521683403E-2"/>
      <name val="Arial"/>
      <family val="2"/>
    </font>
    <font>
      <b/>
      <sz val="11"/>
      <color theme="0" tint="-4.9989318521683403E-2"/>
      <name val="Arial"/>
      <family val="2"/>
    </font>
    <font>
      <b/>
      <u/>
      <sz val="11"/>
      <color theme="0" tint="-4.9989318521683403E-2"/>
      <name val="Arial"/>
      <family val="2"/>
    </font>
    <font>
      <b/>
      <i/>
      <sz val="11"/>
      <color theme="0" tint="-4.9989318521683403E-2"/>
      <name val="Arial"/>
      <family val="2"/>
    </font>
    <font>
      <sz val="12"/>
      <name val="Arial"/>
      <family val="2"/>
    </font>
    <font>
      <b/>
      <sz val="12"/>
      <color rgb="FFFF0000"/>
      <name val="Arial"/>
      <family val="2"/>
    </font>
    <font>
      <b/>
      <sz val="11"/>
      <color rgb="FF000000"/>
      <name val="Arial"/>
    </font>
    <font>
      <sz val="11"/>
      <color rgb="FF000000"/>
      <name val="Arial"/>
    </font>
    <font>
      <sz val="11"/>
      <color rgb="FF212121"/>
      <name val="Calibri"/>
      <scheme val="minor"/>
    </font>
    <font>
      <sz val="11"/>
      <color rgb="FF000000"/>
      <name val="Calibri"/>
      <scheme val="minor"/>
    </font>
    <font>
      <sz val="11"/>
      <color rgb="FF424242"/>
      <name val="Calibri"/>
      <scheme val="minor"/>
    </font>
  </fonts>
  <fills count="10">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rgb="FF002060"/>
        <bgColor indexed="64"/>
      </patternFill>
    </fill>
    <fill>
      <patternFill patternType="solid">
        <fgColor theme="3" tint="0.79998168889431442"/>
        <bgColor indexed="64"/>
      </patternFill>
    </fill>
    <fill>
      <patternFill patternType="solid">
        <fgColor theme="8" tint="0.39997558519241921"/>
        <bgColor indexed="64"/>
      </patternFill>
    </fill>
    <fill>
      <patternFill patternType="solid">
        <fgColor rgb="FFFF0000"/>
        <bgColor indexed="64"/>
      </patternFill>
    </fill>
  </fills>
  <borders count="35">
    <border>
      <left/>
      <right/>
      <top/>
      <bottom/>
      <diagonal/>
    </border>
    <border>
      <left style="medium">
        <color indexed="64"/>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medium">
        <color theme="8" tint="-0.499984740745262"/>
      </left>
      <right style="thin">
        <color theme="0"/>
      </right>
      <top style="medium">
        <color theme="8" tint="-0.499984740745262"/>
      </top>
      <bottom style="medium">
        <color theme="8" tint="-0.499984740745262"/>
      </bottom>
      <diagonal/>
    </border>
    <border>
      <left style="thin">
        <color theme="0"/>
      </left>
      <right style="medium">
        <color theme="8" tint="-0.499984740745262"/>
      </right>
      <top style="medium">
        <color theme="8" tint="-0.499984740745262"/>
      </top>
      <bottom style="medium">
        <color theme="8" tint="-0.499984740745262"/>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theme="4" tint="-0.499984740745262"/>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diagonal/>
    </border>
  </borders>
  <cellStyleXfs count="2">
    <xf numFmtId="0" fontId="0" fillId="0" borderId="0"/>
    <xf numFmtId="0" fontId="12" fillId="0" borderId="0" applyNumberFormat="0" applyFill="0" applyBorder="0" applyAlignment="0" applyProtection="0"/>
  </cellStyleXfs>
  <cellXfs count="87">
    <xf numFmtId="0" fontId="0" fillId="0" borderId="0" xfId="0"/>
    <xf numFmtId="0" fontId="3" fillId="0" borderId="0" xfId="0" applyFont="1"/>
    <xf numFmtId="0" fontId="0" fillId="2" borderId="0" xfId="0" applyFill="1"/>
    <xf numFmtId="0" fontId="0" fillId="0" borderId="0" xfId="0" applyAlignment="1">
      <alignment wrapText="1"/>
    </xf>
    <xf numFmtId="0" fontId="0" fillId="0" borderId="0" xfId="0" applyAlignment="1">
      <alignment horizontal="left"/>
    </xf>
    <xf numFmtId="0" fontId="8" fillId="0" borderId="3" xfId="0" applyFont="1" applyBorder="1" applyAlignment="1">
      <alignment horizontal="center" vertical="center" wrapText="1"/>
    </xf>
    <xf numFmtId="0" fontId="4" fillId="4" borderId="3" xfId="0" applyFont="1" applyFill="1" applyBorder="1" applyAlignment="1">
      <alignment horizontal="center" vertical="center"/>
    </xf>
    <xf numFmtId="0" fontId="9" fillId="3" borderId="3" xfId="0" applyFont="1" applyFill="1" applyBorder="1" applyAlignment="1">
      <alignment horizontal="center" vertical="center" wrapText="1"/>
    </xf>
    <xf numFmtId="0" fontId="9" fillId="3" borderId="3" xfId="0" applyFont="1" applyFill="1" applyBorder="1" applyAlignment="1">
      <alignment horizontal="center" vertical="center"/>
    </xf>
    <xf numFmtId="0" fontId="9" fillId="3" borderId="3" xfId="0" applyFont="1" applyFill="1" applyBorder="1" applyAlignment="1">
      <alignment horizontal="left" vertical="top" wrapText="1"/>
    </xf>
    <xf numFmtId="0" fontId="9" fillId="0" borderId="3" xfId="0" applyFont="1" applyBorder="1" applyAlignment="1" applyProtection="1">
      <alignment horizontal="center" vertical="center" wrapText="1"/>
      <protection locked="0"/>
    </xf>
    <xf numFmtId="164" fontId="9" fillId="3" borderId="3" xfId="0" applyNumberFormat="1" applyFont="1" applyFill="1" applyBorder="1" applyAlignment="1">
      <alignment horizontal="center" vertical="center"/>
    </xf>
    <xf numFmtId="0" fontId="9" fillId="0" borderId="4" xfId="0" applyFont="1" applyBorder="1" applyAlignment="1">
      <alignment wrapText="1"/>
    </xf>
    <xf numFmtId="0" fontId="2" fillId="0" borderId="0" xfId="0" applyFont="1"/>
    <xf numFmtId="1" fontId="0" fillId="0" borderId="5" xfId="0" applyNumberFormat="1" applyBorder="1" applyAlignment="1">
      <alignment vertical="center"/>
    </xf>
    <xf numFmtId="0" fontId="0" fillId="0" borderId="5" xfId="0" applyBorder="1" applyAlignment="1" applyProtection="1">
      <alignment vertical="center"/>
      <protection locked="0"/>
    </xf>
    <xf numFmtId="0" fontId="11" fillId="0" borderId="6" xfId="0" applyFont="1" applyBorder="1" applyAlignment="1">
      <alignment horizontal="left" vertical="center"/>
    </xf>
    <xf numFmtId="0" fontId="7" fillId="0" borderId="6" xfId="0" applyFont="1" applyBorder="1" applyAlignment="1">
      <alignment horizontal="left" vertical="center"/>
    </xf>
    <xf numFmtId="0" fontId="9" fillId="0" borderId="0" xfId="0" applyFont="1"/>
    <xf numFmtId="0" fontId="9" fillId="3" borderId="2" xfId="0" applyFont="1" applyFill="1" applyBorder="1" applyAlignment="1">
      <alignment vertical="center" wrapText="1"/>
    </xf>
    <xf numFmtId="0" fontId="9" fillId="0" borderId="0" xfId="0" applyFont="1" applyAlignment="1">
      <alignment wrapText="1"/>
    </xf>
    <xf numFmtId="0" fontId="9" fillId="0" borderId="2" xfId="0" applyFont="1" applyBorder="1" applyAlignment="1" applyProtection="1">
      <alignment vertical="center" wrapText="1"/>
      <protection locked="0"/>
    </xf>
    <xf numFmtId="0" fontId="14" fillId="3" borderId="2" xfId="0" applyFont="1" applyFill="1" applyBorder="1" applyAlignment="1">
      <alignment horizontal="left" vertical="center" wrapText="1"/>
    </xf>
    <xf numFmtId="0" fontId="15" fillId="3" borderId="7" xfId="1" applyFont="1" applyFill="1" applyBorder="1" applyAlignment="1">
      <alignment vertical="center"/>
    </xf>
    <xf numFmtId="0" fontId="14" fillId="8" borderId="1" xfId="0" applyFont="1" applyFill="1" applyBorder="1" applyAlignment="1">
      <alignment horizontal="left" vertical="center" wrapText="1"/>
    </xf>
    <xf numFmtId="0" fontId="9" fillId="0" borderId="12" xfId="0" applyFont="1" applyBorder="1"/>
    <xf numFmtId="0" fontId="9" fillId="0" borderId="13" xfId="0" applyFont="1" applyBorder="1"/>
    <xf numFmtId="0" fontId="14" fillId="3" borderId="14" xfId="0" applyFont="1" applyFill="1" applyBorder="1" applyAlignment="1">
      <alignment horizontal="center" vertical="center"/>
    </xf>
    <xf numFmtId="0" fontId="14" fillId="3" borderId="16" xfId="0" applyFont="1" applyFill="1" applyBorder="1" applyAlignment="1">
      <alignment horizontal="center" vertical="center"/>
    </xf>
    <xf numFmtId="0" fontId="15" fillId="3" borderId="17" xfId="1" applyFont="1" applyFill="1" applyBorder="1" applyAlignment="1">
      <alignment vertical="center"/>
    </xf>
    <xf numFmtId="0" fontId="14" fillId="3" borderId="23" xfId="0" applyFont="1" applyFill="1" applyBorder="1" applyAlignment="1">
      <alignment horizontal="center" vertical="center"/>
    </xf>
    <xf numFmtId="0" fontId="15" fillId="3" borderId="24" xfId="1" applyFont="1" applyFill="1" applyBorder="1" applyAlignment="1">
      <alignment vertical="center"/>
    </xf>
    <xf numFmtId="0" fontId="7" fillId="0" borderId="24" xfId="0" applyFont="1" applyBorder="1" applyAlignment="1">
      <alignment horizontal="center" vertical="center"/>
    </xf>
    <xf numFmtId="1" fontId="7" fillId="0" borderId="25" xfId="0" applyNumberFormat="1" applyFont="1" applyBorder="1" applyAlignment="1">
      <alignment horizontal="center" vertical="center" wrapText="1"/>
    </xf>
    <xf numFmtId="0" fontId="16" fillId="7" borderId="19" xfId="0" applyFont="1" applyFill="1" applyBorder="1" applyAlignment="1">
      <alignment horizontal="center" vertical="center"/>
    </xf>
    <xf numFmtId="0" fontId="11" fillId="7" borderId="7" xfId="0" applyFont="1" applyFill="1" applyBorder="1" applyAlignment="1">
      <alignment horizontal="center" vertical="center"/>
    </xf>
    <xf numFmtId="0" fontId="17" fillId="7" borderId="7" xfId="0" applyFont="1" applyFill="1" applyBorder="1" applyAlignment="1">
      <alignment horizontal="center" vertical="center"/>
    </xf>
    <xf numFmtId="0" fontId="18" fillId="7" borderId="15" xfId="0" applyFont="1" applyFill="1" applyBorder="1" applyAlignment="1">
      <alignment horizontal="center" vertical="center"/>
    </xf>
    <xf numFmtId="0" fontId="7" fillId="0" borderId="7" xfId="0" applyFont="1" applyBorder="1" applyAlignment="1">
      <alignment horizontal="center" vertical="center"/>
    </xf>
    <xf numFmtId="1" fontId="7" fillId="0" borderId="15" xfId="0" applyNumberFormat="1" applyFont="1" applyBorder="1" applyAlignment="1">
      <alignment horizontal="center" vertical="center" wrapText="1"/>
    </xf>
    <xf numFmtId="0" fontId="7" fillId="0" borderId="17" xfId="0" applyFont="1" applyBorder="1" applyAlignment="1">
      <alignment horizontal="center" vertical="center"/>
    </xf>
    <xf numFmtId="1" fontId="7" fillId="0" borderId="18" xfId="0" applyNumberFormat="1" applyFont="1" applyBorder="1" applyAlignment="1">
      <alignment horizontal="center" vertical="center" wrapText="1"/>
    </xf>
    <xf numFmtId="0" fontId="16" fillId="7" borderId="20" xfId="0" applyFont="1" applyFill="1" applyBorder="1" applyAlignment="1">
      <alignment horizontal="center" vertical="center"/>
    </xf>
    <xf numFmtId="0" fontId="11" fillId="7" borderId="17" xfId="0" applyFont="1" applyFill="1" applyBorder="1" applyAlignment="1">
      <alignment horizontal="center" vertical="center"/>
    </xf>
    <xf numFmtId="0" fontId="17" fillId="7" borderId="17" xfId="0" applyFont="1" applyFill="1" applyBorder="1" applyAlignment="1">
      <alignment horizontal="center" vertical="center"/>
    </xf>
    <xf numFmtId="0" fontId="18" fillId="7" borderId="18" xfId="0" applyFont="1" applyFill="1" applyBorder="1" applyAlignment="1">
      <alignment horizontal="center" vertical="center"/>
    </xf>
    <xf numFmtId="0" fontId="10" fillId="0" borderId="15" xfId="0" applyFont="1" applyBorder="1" applyAlignment="1">
      <alignment vertical="center"/>
    </xf>
    <xf numFmtId="0" fontId="10" fillId="0" borderId="18" xfId="0" applyFont="1" applyBorder="1" applyAlignment="1">
      <alignment vertical="center"/>
    </xf>
    <xf numFmtId="0" fontId="13" fillId="8" borderId="23" xfId="0" applyFont="1" applyFill="1" applyBorder="1" applyAlignment="1">
      <alignment vertical="center" wrapText="1"/>
    </xf>
    <xf numFmtId="0" fontId="10" fillId="0" borderId="25" xfId="0" applyFont="1" applyBorder="1" applyAlignment="1">
      <alignment horizontal="left" vertical="center"/>
    </xf>
    <xf numFmtId="0" fontId="13" fillId="8" borderId="14" xfId="0" applyFont="1" applyFill="1" applyBorder="1" applyAlignment="1">
      <alignment vertical="center" wrapText="1"/>
    </xf>
    <xf numFmtId="0" fontId="13" fillId="8" borderId="16" xfId="0" applyFont="1" applyFill="1" applyBorder="1" applyAlignment="1">
      <alignment vertical="center" wrapText="1"/>
    </xf>
    <xf numFmtId="0" fontId="10" fillId="0" borderId="8" xfId="0" applyFont="1" applyBorder="1" applyAlignment="1">
      <alignment horizontal="right" vertical="top"/>
    </xf>
    <xf numFmtId="0" fontId="19" fillId="6" borderId="3" xfId="0" applyFont="1" applyFill="1" applyBorder="1" applyAlignment="1">
      <alignment horizontal="left" vertical="center"/>
    </xf>
    <xf numFmtId="0" fontId="20" fillId="6" borderId="1" xfId="0" applyFont="1" applyFill="1" applyBorder="1" applyAlignment="1">
      <alignment horizontal="left" vertical="center" wrapText="1"/>
    </xf>
    <xf numFmtId="0" fontId="20" fillId="6" borderId="1" xfId="0" applyFont="1" applyFill="1" applyBorder="1" applyAlignment="1">
      <alignment vertical="center" wrapText="1"/>
    </xf>
    <xf numFmtId="0" fontId="21" fillId="6" borderId="21" xfId="0" applyFont="1" applyFill="1" applyBorder="1" applyAlignment="1">
      <alignment horizontal="center" vertical="center"/>
    </xf>
    <xf numFmtId="0" fontId="20" fillId="6" borderId="22"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15" xfId="0" applyFont="1" applyFill="1" applyBorder="1" applyAlignment="1">
      <alignment horizontal="center" vertical="center"/>
    </xf>
    <xf numFmtId="0" fontId="12" fillId="0" borderId="0" xfId="1"/>
    <xf numFmtId="0" fontId="9" fillId="0" borderId="26" xfId="0" applyFont="1" applyBorder="1" applyAlignment="1">
      <alignment vertical="center" wrapText="1"/>
    </xf>
    <xf numFmtId="0" fontId="9" fillId="0" borderId="27" xfId="0" applyFont="1" applyBorder="1" applyAlignment="1">
      <alignment vertical="center" wrapText="1"/>
    </xf>
    <xf numFmtId="0" fontId="20" fillId="6" borderId="28" xfId="0" applyFont="1" applyFill="1" applyBorder="1" applyAlignment="1">
      <alignment horizontal="left" vertical="center" wrapText="1"/>
    </xf>
    <xf numFmtId="0" fontId="9" fillId="3" borderId="29" xfId="0" applyFont="1" applyFill="1" applyBorder="1" applyAlignment="1">
      <alignment vertical="center" wrapText="1"/>
    </xf>
    <xf numFmtId="0" fontId="23" fillId="0" borderId="0" xfId="0" applyFont="1"/>
    <xf numFmtId="0" fontId="24" fillId="0" borderId="0" xfId="0" applyFont="1" applyAlignment="1">
      <alignment vertical="center"/>
    </xf>
    <xf numFmtId="0" fontId="26" fillId="3" borderId="3" xfId="0" applyFont="1" applyFill="1" applyBorder="1" applyAlignment="1">
      <alignment horizontal="left" vertical="top" wrapText="1"/>
    </xf>
    <xf numFmtId="0" fontId="8" fillId="0" borderId="33" xfId="0" applyFont="1" applyBorder="1" applyAlignment="1">
      <alignment horizontal="center" vertical="center" wrapText="1"/>
    </xf>
    <xf numFmtId="0" fontId="19" fillId="9" borderId="3" xfId="0" applyFont="1" applyFill="1" applyBorder="1" applyAlignment="1">
      <alignment horizontal="left" vertical="center"/>
    </xf>
    <xf numFmtId="0" fontId="8" fillId="0" borderId="32" xfId="0" applyFont="1" applyBorder="1" applyAlignment="1">
      <alignment horizontal="center" vertical="center" wrapText="1"/>
    </xf>
    <xf numFmtId="0" fontId="27" fillId="0" borderId="0" xfId="0" applyFont="1" applyAlignment="1">
      <alignment vertical="top" wrapText="1"/>
    </xf>
    <xf numFmtId="0" fontId="27" fillId="0" borderId="0" xfId="0" applyFont="1" applyAlignment="1">
      <alignment horizontal="left" vertical="top" wrapText="1"/>
    </xf>
    <xf numFmtId="0" fontId="27" fillId="0" borderId="30" xfId="0" applyFont="1" applyBorder="1" applyAlignment="1">
      <alignment horizontal="left" vertical="top" wrapText="1"/>
    </xf>
    <xf numFmtId="0" fontId="28" fillId="0" borderId="0" xfId="0" applyFont="1" applyAlignment="1">
      <alignment horizontal="left" vertical="top" wrapText="1"/>
    </xf>
    <xf numFmtId="0" fontId="28" fillId="0" borderId="31" xfId="0" applyFont="1" applyBorder="1" applyAlignment="1">
      <alignment horizontal="left" vertical="top" wrapText="1"/>
    </xf>
    <xf numFmtId="0" fontId="29" fillId="0" borderId="31" xfId="0" applyFont="1" applyBorder="1" applyAlignment="1">
      <alignment horizontal="left" vertical="top" wrapText="1"/>
    </xf>
    <xf numFmtId="0" fontId="9" fillId="0" borderId="32" xfId="0" applyFont="1" applyBorder="1" applyAlignment="1" applyProtection="1">
      <alignment horizontal="center" vertical="center" wrapText="1"/>
      <protection locked="0"/>
    </xf>
    <xf numFmtId="0" fontId="19" fillId="9" borderId="34" xfId="0" applyFont="1" applyFill="1" applyBorder="1" applyAlignment="1">
      <alignment horizontal="left" vertical="center"/>
    </xf>
    <xf numFmtId="0" fontId="28" fillId="0" borderId="3"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31" xfId="0" applyFont="1" applyBorder="1" applyAlignment="1" applyProtection="1">
      <alignment horizontal="left" vertical="top" wrapText="1"/>
      <protection locked="0"/>
    </xf>
    <xf numFmtId="0" fontId="1" fillId="5" borderId="31" xfId="0" applyFont="1" applyFill="1" applyBorder="1" applyAlignment="1" applyProtection="1">
      <alignment horizontal="left" vertical="top" wrapText="1"/>
      <protection locked="0"/>
    </xf>
    <xf numFmtId="0" fontId="20" fillId="6" borderId="0" xfId="0" applyFont="1" applyFill="1" applyAlignment="1">
      <alignment horizontal="center" vertical="center" wrapText="1"/>
    </xf>
    <xf numFmtId="0" fontId="20" fillId="6" borderId="9" xfId="0" applyFont="1" applyFill="1" applyBorder="1" applyAlignment="1">
      <alignment horizontal="center" vertical="center"/>
    </xf>
    <xf numFmtId="0" fontId="20" fillId="6" borderId="10" xfId="0" applyFont="1" applyFill="1" applyBorder="1" applyAlignment="1">
      <alignment horizontal="center" vertical="center"/>
    </xf>
    <xf numFmtId="0" fontId="20" fillId="6" borderId="11" xfId="0" applyFont="1" applyFill="1" applyBorder="1" applyAlignment="1">
      <alignment horizontal="center" vertical="center"/>
    </xf>
  </cellXfs>
  <cellStyles count="2">
    <cellStyle name="Hyperlink" xfId="1" builtinId="8"/>
    <cellStyle name="Normal" xfId="0" builtinId="0"/>
  </cellStyles>
  <dxfs count="55">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0" tint="-0.34998626667073579"/>
        </patternFill>
      </fill>
    </dxf>
    <dxf>
      <font>
        <b val="0"/>
        <i/>
        <color rgb="FFFF0000"/>
      </font>
      <fill>
        <patternFill>
          <bgColor theme="0"/>
        </patternFill>
      </fill>
    </dxf>
    <dxf>
      <font>
        <color rgb="FF006100"/>
      </font>
      <fill>
        <patternFill>
          <bgColor rgb="FFC6EFCE"/>
        </patternFill>
      </fill>
    </dxf>
    <dxf>
      <font>
        <b/>
        <i val="0"/>
        <color theme="0"/>
      </font>
      <fill>
        <patternFill>
          <bgColor rgb="FFFF8989"/>
        </patternFill>
      </fill>
    </dxf>
    <dxf>
      <font>
        <color rgb="FF9C0006"/>
      </font>
      <fill>
        <patternFill>
          <bgColor theme="7" tint="0.59996337778862885"/>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4" tint="-0.499984740745262"/>
      </font>
      <fill>
        <patternFill>
          <bgColor theme="4" tint="0.59996337778862885"/>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0" tint="-0.34998626667073579"/>
        </patternFill>
      </fill>
    </dxf>
    <dxf>
      <font>
        <b val="0"/>
        <i/>
        <color rgb="FFFF0000"/>
      </font>
      <fill>
        <patternFill>
          <bgColor theme="0"/>
        </patternFill>
      </fill>
    </dxf>
    <dxf>
      <font>
        <color rgb="FF006100"/>
      </font>
      <fill>
        <patternFill>
          <bgColor rgb="FFC6EFCE"/>
        </patternFill>
      </fill>
    </dxf>
    <dxf>
      <font>
        <b/>
        <i val="0"/>
        <color theme="0"/>
      </font>
      <fill>
        <patternFill>
          <bgColor rgb="FFFF8989"/>
        </patternFill>
      </fill>
    </dxf>
    <dxf>
      <font>
        <color rgb="FF9C0006"/>
      </font>
      <fill>
        <patternFill>
          <bgColor theme="7" tint="0.59996337778862885"/>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4" tint="-0.499984740745262"/>
      </font>
      <fill>
        <patternFill>
          <bgColor theme="4" tint="0.59996337778862885"/>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0" tint="-0.34998626667073579"/>
        </patternFill>
      </fill>
    </dxf>
    <dxf>
      <font>
        <b val="0"/>
        <i/>
        <color rgb="FFFF0000"/>
      </font>
      <fill>
        <patternFill>
          <bgColor theme="0"/>
        </patternFill>
      </fill>
    </dxf>
    <dxf>
      <font>
        <color rgb="FF006100"/>
      </font>
      <fill>
        <patternFill>
          <bgColor rgb="FFC6EFCE"/>
        </patternFill>
      </fill>
    </dxf>
    <dxf>
      <font>
        <b/>
        <i val="0"/>
        <color theme="0"/>
      </font>
      <fill>
        <patternFill>
          <bgColor rgb="FFFF8989"/>
        </patternFill>
      </fill>
    </dxf>
    <dxf>
      <font>
        <color rgb="FF9C0006"/>
      </font>
      <fill>
        <patternFill>
          <bgColor theme="7" tint="0.59996337778862885"/>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4" tint="-0.499984740745262"/>
      </font>
      <fill>
        <patternFill>
          <bgColor theme="4" tint="0.59996337778862885"/>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0" tint="-0.34998626667073579"/>
        </patternFill>
      </fill>
    </dxf>
    <dxf>
      <font>
        <b val="0"/>
        <i/>
        <color rgb="FFFF0000"/>
      </font>
      <fill>
        <patternFill>
          <bgColor theme="0"/>
        </patternFill>
      </fill>
    </dxf>
    <dxf>
      <font>
        <color rgb="FF006100"/>
      </font>
      <fill>
        <patternFill>
          <bgColor rgb="FFC6EFCE"/>
        </patternFill>
      </fill>
    </dxf>
    <dxf>
      <font>
        <b/>
        <i val="0"/>
        <color theme="0"/>
      </font>
      <fill>
        <patternFill>
          <bgColor rgb="FFFF8989"/>
        </patternFill>
      </fill>
    </dxf>
    <dxf>
      <font>
        <color rgb="FF9C0006"/>
      </font>
      <fill>
        <patternFill>
          <bgColor theme="7" tint="0.59996337778862885"/>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4" tint="-0.499984740745262"/>
      </font>
      <fill>
        <patternFill>
          <bgColor theme="4" tint="0.59996337778862885"/>
        </patternFill>
      </fill>
    </dxf>
    <dxf>
      <font>
        <color rgb="FF006100"/>
      </font>
      <fill>
        <patternFill>
          <bgColor rgb="FFC6EFCE"/>
        </patternFill>
      </fill>
    </dxf>
    <dxf>
      <font>
        <color rgb="FF9C5700"/>
      </font>
      <fill>
        <patternFill>
          <bgColor rgb="FFFFABAB"/>
        </patternFill>
      </fill>
    </dxf>
    <dxf>
      <font>
        <color rgb="FF9C0006"/>
      </font>
      <fill>
        <patternFill>
          <bgColor theme="5" tint="0.3999450666829432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4" tint="-0.499984740745262"/>
      </font>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1</xdr:row>
      <xdr:rowOff>28575</xdr:rowOff>
    </xdr:from>
    <xdr:to>
      <xdr:col>2</xdr:col>
      <xdr:colOff>1075607</xdr:colOff>
      <xdr:row>3</xdr:row>
      <xdr:rowOff>117270</xdr:rowOff>
    </xdr:to>
    <xdr:pic>
      <xdr:nvPicPr>
        <xdr:cNvPr id="2" name="Picture 1" descr="A black and grey text&#10;&#10;Description automatically generated">
          <a:extLst>
            <a:ext uri="{FF2B5EF4-FFF2-40B4-BE49-F238E27FC236}">
              <a16:creationId xmlns:a16="http://schemas.microsoft.com/office/drawing/2014/main" id="{3B47A544-1A8F-4BB9-BD7A-DBE7B4AC03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228600"/>
          <a:ext cx="2704382" cy="4887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3492500</xdr:colOff>
      <xdr:row>0</xdr:row>
      <xdr:rowOff>95250</xdr:rowOff>
    </xdr:from>
    <xdr:to>
      <xdr:col>5</xdr:col>
      <xdr:colOff>761282</xdr:colOff>
      <xdr:row>2</xdr:row>
      <xdr:rowOff>190295</xdr:rowOff>
    </xdr:to>
    <xdr:pic>
      <xdr:nvPicPr>
        <xdr:cNvPr id="2" name="Picture 1" descr="A black and grey text&#10;&#10;Description automatically generated">
          <a:extLst>
            <a:ext uri="{FF2B5EF4-FFF2-40B4-BE49-F238E27FC236}">
              <a16:creationId xmlns:a16="http://schemas.microsoft.com/office/drawing/2014/main" id="{450E5049-B71D-4407-8408-69990E6604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98275" y="95250"/>
          <a:ext cx="2707557" cy="4950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3492500</xdr:colOff>
      <xdr:row>0</xdr:row>
      <xdr:rowOff>92075</xdr:rowOff>
    </xdr:from>
    <xdr:to>
      <xdr:col>5</xdr:col>
      <xdr:colOff>761282</xdr:colOff>
      <xdr:row>2</xdr:row>
      <xdr:rowOff>180770</xdr:rowOff>
    </xdr:to>
    <xdr:pic>
      <xdr:nvPicPr>
        <xdr:cNvPr id="2" name="Picture 1" descr="A black and grey text&#10;&#10;Description automatically generated">
          <a:extLst>
            <a:ext uri="{FF2B5EF4-FFF2-40B4-BE49-F238E27FC236}">
              <a16:creationId xmlns:a16="http://schemas.microsoft.com/office/drawing/2014/main" id="{C40A7CD7-1822-4972-9D47-8A3E21D493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98275" y="92075"/>
          <a:ext cx="2707557" cy="5014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27</xdr:row>
      <xdr:rowOff>0</xdr:rowOff>
    </xdr:from>
    <xdr:to>
      <xdr:col>2</xdr:col>
      <xdr:colOff>2707557</xdr:colOff>
      <xdr:row>29</xdr:row>
      <xdr:rowOff>88695</xdr:rowOff>
    </xdr:to>
    <xdr:pic>
      <xdr:nvPicPr>
        <xdr:cNvPr id="2" name="Picture 1" descr="A black and grey text&#10;&#10;Description automatically generated">
          <a:extLst>
            <a:ext uri="{FF2B5EF4-FFF2-40B4-BE49-F238E27FC236}">
              <a16:creationId xmlns:a16="http://schemas.microsoft.com/office/drawing/2014/main" id="{3FFEA1A9-CDC9-47A7-885F-B813AC783B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0275" y="16840200"/>
          <a:ext cx="2707557" cy="491920"/>
        </a:xfrm>
        <a:prstGeom prst="rect">
          <a:avLst/>
        </a:prstGeom>
      </xdr:spPr>
    </xdr:pic>
    <xdr:clientData/>
  </xdr:twoCellAnchor>
  <xdr:twoCellAnchor editAs="oneCell">
    <xdr:from>
      <xdr:col>4</xdr:col>
      <xdr:colOff>3492500</xdr:colOff>
      <xdr:row>0</xdr:row>
      <xdr:rowOff>95250</xdr:rowOff>
    </xdr:from>
    <xdr:to>
      <xdr:col>5</xdr:col>
      <xdr:colOff>761282</xdr:colOff>
      <xdr:row>2</xdr:row>
      <xdr:rowOff>183945</xdr:rowOff>
    </xdr:to>
    <xdr:pic>
      <xdr:nvPicPr>
        <xdr:cNvPr id="3" name="Picture 2" descr="A black and grey text&#10;&#10;Description automatically generated">
          <a:extLst>
            <a:ext uri="{FF2B5EF4-FFF2-40B4-BE49-F238E27FC236}">
              <a16:creationId xmlns:a16="http://schemas.microsoft.com/office/drawing/2014/main" id="{B277F7C9-FFEA-474D-A7A0-AA9F4D70E3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98275" y="95250"/>
          <a:ext cx="2707557" cy="4982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3492500</xdr:colOff>
      <xdr:row>0</xdr:row>
      <xdr:rowOff>92075</xdr:rowOff>
    </xdr:from>
    <xdr:to>
      <xdr:col>5</xdr:col>
      <xdr:colOff>761282</xdr:colOff>
      <xdr:row>2</xdr:row>
      <xdr:rowOff>190295</xdr:rowOff>
    </xdr:to>
    <xdr:pic>
      <xdr:nvPicPr>
        <xdr:cNvPr id="2" name="Picture 1" descr="A black and grey text&#10;&#10;Description automatically generated">
          <a:extLst>
            <a:ext uri="{FF2B5EF4-FFF2-40B4-BE49-F238E27FC236}">
              <a16:creationId xmlns:a16="http://schemas.microsoft.com/office/drawing/2014/main" id="{A551B04E-A9B8-4156-A9AD-6F9AE99996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98275" y="92075"/>
          <a:ext cx="2707557" cy="49827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B1:O14"/>
  <sheetViews>
    <sheetView showGridLines="0" tabSelected="1" workbookViewId="0">
      <pane xSplit="15" topLeftCell="P1" activePane="topRight" state="frozen"/>
      <selection activeCell="A16" sqref="A16"/>
      <selection pane="topRight" activeCell="E4" sqref="E4"/>
    </sheetView>
  </sheetViews>
  <sheetFormatPr defaultRowHeight="15.5" x14ac:dyDescent="0.35"/>
  <cols>
    <col min="1" max="1" width="2.69140625" customWidth="1"/>
    <col min="2" max="2" width="19.69140625" customWidth="1"/>
    <col min="3" max="3" width="30.4609375" bestFit="1" customWidth="1"/>
    <col min="4" max="4" width="2.69140625" customWidth="1"/>
    <col min="5" max="5" width="19.69140625" customWidth="1"/>
    <col min="6" max="6" width="41.3046875" customWidth="1"/>
    <col min="7" max="7" width="2.69140625" customWidth="1"/>
    <col min="8" max="8" width="7.69140625" customWidth="1"/>
  </cols>
  <sheetData>
    <row r="1" spans="2:15" x14ac:dyDescent="0.35">
      <c r="B1" s="3"/>
      <c r="C1" s="3"/>
      <c r="D1" s="3"/>
      <c r="E1" s="3"/>
      <c r="F1" s="3"/>
    </row>
    <row r="2" spans="2:15" x14ac:dyDescent="0.35">
      <c r="B2" s="3"/>
      <c r="C2" s="3"/>
      <c r="D2" s="3"/>
      <c r="E2" s="3"/>
      <c r="F2" s="3"/>
    </row>
    <row r="3" spans="2:15" x14ac:dyDescent="0.35">
      <c r="B3" s="3"/>
      <c r="C3" s="3"/>
      <c r="D3" s="3"/>
      <c r="E3" s="3"/>
      <c r="F3" s="3"/>
    </row>
    <row r="4" spans="2:15" x14ac:dyDescent="0.35">
      <c r="B4" s="3"/>
      <c r="C4" s="3"/>
      <c r="D4" s="3"/>
      <c r="E4" s="66" t="s">
        <v>0</v>
      </c>
      <c r="F4" s="3"/>
    </row>
    <row r="5" spans="2:15" ht="16" thickBot="1" x14ac:dyDescent="0.4">
      <c r="B5" s="3"/>
      <c r="C5" s="3"/>
      <c r="D5" s="3"/>
      <c r="E5" s="3"/>
      <c r="F5" s="3"/>
    </row>
    <row r="6" spans="2:15" ht="25" customHeight="1" x14ac:dyDescent="0.35">
      <c r="B6" s="83" t="s">
        <v>1</v>
      </c>
      <c r="C6" s="83"/>
      <c r="D6" s="83"/>
      <c r="E6" s="83"/>
      <c r="F6" s="83"/>
      <c r="G6" s="18"/>
      <c r="H6" s="84" t="s">
        <v>2</v>
      </c>
      <c r="I6" s="85"/>
      <c r="J6" s="85"/>
      <c r="K6" s="85"/>
      <c r="L6" s="85"/>
      <c r="M6" s="85"/>
      <c r="N6" s="85"/>
      <c r="O6" s="86"/>
    </row>
    <row r="7" spans="2:15" ht="16" thickBot="1" x14ac:dyDescent="0.4">
      <c r="B7" s="20"/>
      <c r="C7" s="20"/>
      <c r="D7" s="20"/>
      <c r="E7" s="20"/>
      <c r="F7" s="20"/>
      <c r="G7" s="18"/>
      <c r="H7" s="25"/>
      <c r="I7" s="18"/>
      <c r="J7" s="18"/>
      <c r="K7" s="18"/>
      <c r="L7" s="18"/>
      <c r="M7" s="18"/>
      <c r="N7" s="18"/>
      <c r="O7" s="26"/>
    </row>
    <row r="8" spans="2:15" ht="35.15" customHeight="1" x14ac:dyDescent="0.35">
      <c r="B8" s="24" t="s">
        <v>3</v>
      </c>
      <c r="C8" s="21" t="s">
        <v>4</v>
      </c>
      <c r="D8" s="20"/>
      <c r="E8" s="54" t="s">
        <v>5</v>
      </c>
      <c r="F8" s="19" t="str">
        <f>IFERROR(INDEX(List!$B$4:$B$25,MATCH(SummaryPage!C8, List!$A$4:$A$25, 0)),"Auto Populated")</f>
        <v>Argyll &amp; Bute, Highland</v>
      </c>
      <c r="G8" s="18"/>
      <c r="H8" s="56" t="s">
        <v>6</v>
      </c>
      <c r="I8" s="57" t="s">
        <v>7</v>
      </c>
      <c r="J8" s="57" t="s">
        <v>8</v>
      </c>
      <c r="K8" s="57" t="s">
        <v>9</v>
      </c>
      <c r="L8" s="58" t="s">
        <v>10</v>
      </c>
      <c r="M8" s="58" t="s">
        <v>11</v>
      </c>
      <c r="N8" s="58" t="s">
        <v>12</v>
      </c>
      <c r="O8" s="59" t="s">
        <v>13</v>
      </c>
    </row>
    <row r="9" spans="2:15" ht="35.15" customHeight="1" thickBot="1" x14ac:dyDescent="0.4">
      <c r="B9" s="52"/>
      <c r="C9" s="52" t="s">
        <v>14</v>
      </c>
      <c r="D9" s="20"/>
      <c r="E9" s="61"/>
      <c r="F9" s="61"/>
      <c r="G9" s="18"/>
      <c r="H9" s="30">
        <v>1</v>
      </c>
      <c r="I9" s="31"/>
      <c r="J9" s="32" t="str">
        <f>Section1!C3</f>
        <v>Not started</v>
      </c>
      <c r="K9" s="33" t="e">
        <f>Section1!C5</f>
        <v>#REF!</v>
      </c>
      <c r="L9" s="34">
        <f>COUNTIF(Section1!D8:D17,SummaryPage!L8)</f>
        <v>0</v>
      </c>
      <c r="M9" s="35">
        <f>COUNTIF(Section1!D8:D17,SummaryPage!M8)</f>
        <v>0</v>
      </c>
      <c r="N9" s="36">
        <f>COUNTIF(Section1!D8:D17,SummaryPage!N8)</f>
        <v>0</v>
      </c>
      <c r="O9" s="37">
        <f>COUNTIF(Section1!D8:D17,SummaryPage!O8)</f>
        <v>0</v>
      </c>
    </row>
    <row r="10" spans="2:15" ht="35.15" customHeight="1" x14ac:dyDescent="0.35">
      <c r="B10" s="55" t="s">
        <v>15</v>
      </c>
      <c r="C10" s="19" t="str">
        <f>IFERROR(INDEX(List!$D$4:$D$25, MATCH(SummaryPage!C8, List!A4:A25, 0)), "Auto Populated")</f>
        <v>Fiona Davies</v>
      </c>
      <c r="D10" s="20"/>
      <c r="E10" s="63" t="s">
        <v>16</v>
      </c>
      <c r="F10" s="64" t="s">
        <v>248</v>
      </c>
      <c r="G10" s="18"/>
      <c r="H10" s="27">
        <v>2</v>
      </c>
      <c r="I10" s="23"/>
      <c r="J10" s="38" t="str">
        <f>Section2!C3</f>
        <v>Not started</v>
      </c>
      <c r="K10" s="39" t="e">
        <f>Section2!C5</f>
        <v>#REF!</v>
      </c>
      <c r="L10" s="34">
        <f>COUNTIF(Section2!D8:D28, SummaryPage!L8)</f>
        <v>7</v>
      </c>
      <c r="M10" s="35">
        <f>COUNTIF(Section2!D8:D28,SummaryPage!M8)</f>
        <v>0</v>
      </c>
      <c r="N10" s="36">
        <f>COUNTIF(Section2!D8:D28,SummaryPage!N8)</f>
        <v>0</v>
      </c>
      <c r="O10" s="37">
        <f>COUNTIF(Section2!D8:D28,SummaryPage!O8)</f>
        <v>0</v>
      </c>
    </row>
    <row r="11" spans="2:15" ht="35.15" customHeight="1" thickBot="1" x14ac:dyDescent="0.4">
      <c r="B11" s="20"/>
      <c r="C11" s="20"/>
      <c r="D11" s="20"/>
      <c r="E11" s="62"/>
      <c r="F11" s="62"/>
      <c r="G11" s="18"/>
      <c r="H11" s="27">
        <v>3</v>
      </c>
      <c r="I11" s="23"/>
      <c r="J11" s="38" t="str">
        <f>Section3!C3</f>
        <v>Not started</v>
      </c>
      <c r="K11" s="39" t="e">
        <f>Section3!C5</f>
        <v>#REF!</v>
      </c>
      <c r="L11" s="34">
        <f>COUNTIF(Section3!D8:D24,SummaryPage!L8)</f>
        <v>0</v>
      </c>
      <c r="M11" s="35">
        <f>COUNTIF(Section3!D8:D24,SummaryPage!M8)</f>
        <v>0</v>
      </c>
      <c r="N11" s="36">
        <f>COUNTIF(Section3!D8:D24,SummaryPage!N8)</f>
        <v>0</v>
      </c>
      <c r="O11" s="37">
        <f>COUNTIF(Section3!D8:D24,SummaryPage!O8)</f>
        <v>0</v>
      </c>
    </row>
    <row r="12" spans="2:15" ht="35.15" customHeight="1" thickBot="1" x14ac:dyDescent="0.4">
      <c r="B12" s="55" t="s">
        <v>17</v>
      </c>
      <c r="C12" s="22">
        <f>IFERROR(INDEX(List!$C$4:$C$25, MATCH(SummaryPage!C8, List!$A$4:$A$25, 0)), "Auto Populated")</f>
        <v>2</v>
      </c>
      <c r="D12" s="20"/>
      <c r="E12" s="48" t="s">
        <v>18</v>
      </c>
      <c r="F12" s="49"/>
      <c r="G12" s="18"/>
      <c r="H12" s="28">
        <v>4</v>
      </c>
      <c r="I12" s="29"/>
      <c r="J12" s="40" t="str">
        <f>Section4!C3</f>
        <v>Not started</v>
      </c>
      <c r="K12" s="41" t="e">
        <f>Section4!C5</f>
        <v>#REF!</v>
      </c>
      <c r="L12" s="42">
        <f>COUNTIF(Section4!D8:D18,SummaryPage!L8)</f>
        <v>0</v>
      </c>
      <c r="M12" s="43">
        <f>COUNTIF(Section4!D8:D18,SummaryPage!M8)</f>
        <v>0</v>
      </c>
      <c r="N12" s="44">
        <f>COUNTIF(Section4!D8:D18,SummaryPage!N8)</f>
        <v>0</v>
      </c>
      <c r="O12" s="45">
        <f>COUNTIF(Section4!D8:D18,SummaryPage!O8)</f>
        <v>0</v>
      </c>
    </row>
    <row r="13" spans="2:15" ht="35.15" customHeight="1" x14ac:dyDescent="0.35">
      <c r="B13" s="20"/>
      <c r="C13" s="20"/>
      <c r="D13" s="20"/>
      <c r="E13" s="50" t="s">
        <v>19</v>
      </c>
      <c r="F13" s="46"/>
      <c r="G13" s="18"/>
      <c r="H13" s="18"/>
      <c r="I13" s="18"/>
      <c r="J13" s="18"/>
      <c r="K13" s="18"/>
      <c r="L13" s="18"/>
      <c r="M13" s="18"/>
      <c r="N13" s="18"/>
      <c r="O13" s="18"/>
    </row>
    <row r="14" spans="2:15" ht="35.15" customHeight="1" thickBot="1" x14ac:dyDescent="0.4">
      <c r="B14" s="20"/>
      <c r="C14" s="20"/>
      <c r="D14" s="20"/>
      <c r="E14" s="51" t="s">
        <v>20</v>
      </c>
      <c r="F14" s="47"/>
      <c r="G14" s="18"/>
      <c r="H14" s="18"/>
      <c r="I14" s="18"/>
      <c r="J14" s="18"/>
      <c r="K14" s="18"/>
      <c r="L14" s="18"/>
      <c r="M14" s="18"/>
      <c r="N14" s="18"/>
      <c r="O14" s="18"/>
    </row>
  </sheetData>
  <protectedRanges>
    <protectedRange algorithmName="SHA-512" hashValue="80P9h17TqQ3RDth3WUVh59Hg8BOWMGM2Wb+DHaI8kliMvf1/HHIiT9m8522GDEn1uCZgYfIY7/hS2OL3p3aFQw==" saltValue="Ua1eSYvm2lRRVCq5LKHU5g==" spinCount="100000" sqref="C8" name="Range1"/>
  </protectedRanges>
  <mergeCells count="2">
    <mergeCell ref="B6:F6"/>
    <mergeCell ref="H6:O6"/>
  </mergeCells>
  <conditionalFormatting sqref="J9:J12">
    <cfRule type="cellIs" dxfId="54" priority="4" operator="equal">
      <formula>"Approved"</formula>
    </cfRule>
    <cfRule type="cellIs" dxfId="53" priority="5" operator="equal">
      <formula>"Complete"</formula>
    </cfRule>
    <cfRule type="cellIs" dxfId="52" priority="6" operator="equal">
      <formula>"In progress"</formula>
    </cfRule>
    <cfRule type="cellIs" dxfId="51" priority="7" operator="equal">
      <formula>"Not started"</formula>
    </cfRule>
  </conditionalFormatting>
  <conditionalFormatting sqref="K9:K12">
    <cfRule type="cellIs" dxfId="50" priority="1" operator="equal">
      <formula>"Partial and/or No"</formula>
    </cfRule>
    <cfRule type="cellIs" dxfId="49" priority="2" operator="equal">
      <formula>"Incomplete"</formula>
    </cfRule>
    <cfRule type="cellIs" dxfId="48" priority="3" operator="equal">
      <formula>"Yes"</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List!$A$4:$A$25</xm:f>
          </x14:formula1>
          <xm:sqref>C8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F17"/>
  <sheetViews>
    <sheetView showGridLines="0" workbookViewId="0">
      <pane ySplit="7" topLeftCell="A15" activePane="bottomLeft" state="frozen"/>
      <selection activeCell="A8" sqref="A8"/>
      <selection pane="bottomLeft" activeCell="C3" sqref="C3"/>
    </sheetView>
  </sheetViews>
  <sheetFormatPr defaultRowHeight="15" customHeight="1" x14ac:dyDescent="0.35"/>
  <cols>
    <col min="1" max="1" width="17.4609375" customWidth="1"/>
    <col min="3" max="3" width="60.69140625" customWidth="1"/>
    <col min="4" max="4" width="10.84375" customWidth="1"/>
    <col min="5" max="5" width="65.84375" customWidth="1"/>
  </cols>
  <sheetData>
    <row r="1" spans="1:6" ht="15.5" x14ac:dyDescent="0.35">
      <c r="A1" s="13" t="s">
        <v>21</v>
      </c>
    </row>
    <row r="2" spans="1:6" ht="15.5" x14ac:dyDescent="0.35"/>
    <row r="3" spans="1:6" ht="28.5" x14ac:dyDescent="0.35">
      <c r="B3" s="12" t="s">
        <v>22</v>
      </c>
      <c r="C3" s="15" t="s">
        <v>244</v>
      </c>
      <c r="D3" s="16" t="s">
        <v>24</v>
      </c>
    </row>
    <row r="4" spans="1:6" ht="15.5" x14ac:dyDescent="0.35">
      <c r="D4" s="17"/>
    </row>
    <row r="5" spans="1:6" ht="28.5" x14ac:dyDescent="0.35">
      <c r="B5" s="12" t="s">
        <v>25</v>
      </c>
      <c r="C5" s="14" t="e" cm="1">
        <f t="array" ref="C5">_xlfn.IFS(#REF!&gt;#REF!,"Partial and/or No",#REF! =#REF!, "Yes",#REF! &lt;#REF!, "Incomplete")</f>
        <v>#REF!</v>
      </c>
      <c r="D5" s="16" t="s">
        <v>26</v>
      </c>
    </row>
    <row r="7" spans="1:6" ht="70.5" customHeight="1" x14ac:dyDescent="0.35">
      <c r="A7" s="53" t="s">
        <v>27</v>
      </c>
      <c r="B7" s="53" t="s">
        <v>6</v>
      </c>
      <c r="C7" s="53" t="s">
        <v>28</v>
      </c>
      <c r="D7" s="69" t="s">
        <v>29</v>
      </c>
      <c r="E7" s="69" t="s">
        <v>30</v>
      </c>
      <c r="F7" s="6" t="s">
        <v>31</v>
      </c>
    </row>
    <row r="8" spans="1:6" ht="34" customHeight="1" x14ac:dyDescent="0.35">
      <c r="A8" s="7" t="s">
        <v>32</v>
      </c>
      <c r="B8" s="8">
        <v>1.1000000000000001</v>
      </c>
      <c r="C8" s="9" t="s">
        <v>33</v>
      </c>
      <c r="D8" s="10"/>
      <c r="E8" s="80"/>
      <c r="F8" s="70">
        <f>LEN(TRIM(E8))-LEN(SUBSTITUTE(E8," ",""))+1</f>
        <v>1</v>
      </c>
    </row>
    <row r="9" spans="1:6" ht="65.25" customHeight="1" x14ac:dyDescent="0.35">
      <c r="A9" s="7" t="s">
        <v>32</v>
      </c>
      <c r="B9" s="8">
        <v>1.2</v>
      </c>
      <c r="C9" s="9" t="s">
        <v>34</v>
      </c>
      <c r="D9" s="10"/>
      <c r="E9" s="80"/>
      <c r="F9" s="70">
        <f>LEN(TRIM(E9))-LEN(SUBSTITUTE(E9," ",""))+1</f>
        <v>1</v>
      </c>
    </row>
    <row r="10" spans="1:6" ht="69.75" customHeight="1" x14ac:dyDescent="0.35">
      <c r="A10" s="7" t="s">
        <v>32</v>
      </c>
      <c r="B10" s="8">
        <v>1.3</v>
      </c>
      <c r="C10" s="9" t="s">
        <v>35</v>
      </c>
      <c r="D10" s="10"/>
      <c r="E10" s="80"/>
      <c r="F10" s="70">
        <f t="shared" ref="F10:F17" si="0">LEN(TRIM(E10))-LEN(SUBSTITUTE(E10," ",""))+1</f>
        <v>1</v>
      </c>
    </row>
    <row r="11" spans="1:6" ht="49" customHeight="1" x14ac:dyDescent="0.35">
      <c r="A11" s="7" t="s">
        <v>36</v>
      </c>
      <c r="B11" s="8">
        <v>1.4</v>
      </c>
      <c r="C11" s="9" t="s">
        <v>37</v>
      </c>
      <c r="D11" s="10"/>
      <c r="E11" s="80"/>
      <c r="F11" s="70">
        <f t="shared" si="0"/>
        <v>1</v>
      </c>
    </row>
    <row r="12" spans="1:6" ht="120" customHeight="1" x14ac:dyDescent="0.35">
      <c r="A12" s="7" t="s">
        <v>36</v>
      </c>
      <c r="B12" s="8">
        <v>1.5</v>
      </c>
      <c r="C12" s="9" t="s">
        <v>38</v>
      </c>
      <c r="D12" s="10"/>
      <c r="E12" s="79"/>
      <c r="F12" s="70">
        <f t="shared" si="0"/>
        <v>1</v>
      </c>
    </row>
    <row r="13" spans="1:6" ht="99.65" customHeight="1" x14ac:dyDescent="0.35">
      <c r="A13" s="7" t="s">
        <v>36</v>
      </c>
      <c r="B13" s="8">
        <v>1.6</v>
      </c>
      <c r="C13" s="9" t="s">
        <v>39</v>
      </c>
      <c r="D13" s="10"/>
      <c r="E13" s="80"/>
      <c r="F13" s="70">
        <f t="shared" si="0"/>
        <v>1</v>
      </c>
    </row>
    <row r="14" spans="1:6" ht="92.5" customHeight="1" x14ac:dyDescent="0.35">
      <c r="A14" s="7" t="s">
        <v>36</v>
      </c>
      <c r="B14" s="8">
        <v>1.7</v>
      </c>
      <c r="C14" s="9" t="s">
        <v>40</v>
      </c>
      <c r="D14" s="10"/>
      <c r="E14" s="80"/>
      <c r="F14" s="70">
        <f t="shared" si="0"/>
        <v>1</v>
      </c>
    </row>
    <row r="15" spans="1:6" ht="51.65" customHeight="1" x14ac:dyDescent="0.35">
      <c r="A15" s="7" t="s">
        <v>36</v>
      </c>
      <c r="B15" s="8">
        <v>1.8</v>
      </c>
      <c r="C15" s="9" t="s">
        <v>41</v>
      </c>
      <c r="D15" s="10"/>
      <c r="E15" s="80"/>
      <c r="F15" s="70">
        <f t="shared" si="0"/>
        <v>1</v>
      </c>
    </row>
    <row r="16" spans="1:6" ht="187.5" customHeight="1" x14ac:dyDescent="0.35">
      <c r="A16" s="7" t="s">
        <v>42</v>
      </c>
      <c r="B16" s="8">
        <v>1.9</v>
      </c>
      <c r="C16" s="9" t="s">
        <v>43</v>
      </c>
      <c r="D16" s="10"/>
      <c r="E16" s="80"/>
      <c r="F16" s="70">
        <f t="shared" si="0"/>
        <v>1</v>
      </c>
    </row>
    <row r="17" spans="1:6" ht="48" customHeight="1" x14ac:dyDescent="0.35">
      <c r="A17" s="7" t="s">
        <v>44</v>
      </c>
      <c r="B17" s="11">
        <v>1.1000000000000001</v>
      </c>
      <c r="C17" s="9" t="s">
        <v>45</v>
      </c>
      <c r="D17" s="10"/>
      <c r="E17" s="80"/>
      <c r="F17" s="70">
        <f t="shared" si="0"/>
        <v>1</v>
      </c>
    </row>
  </sheetData>
  <conditionalFormatting sqref="C3">
    <cfRule type="cellIs" dxfId="47" priority="1" operator="equal">
      <formula>"Approved"</formula>
    </cfRule>
    <cfRule type="cellIs" dxfId="46" priority="2" operator="equal">
      <formula>"Complete"</formula>
    </cfRule>
    <cfRule type="cellIs" dxfId="45" priority="3" operator="equal">
      <formula>"In progress"</formula>
    </cfRule>
    <cfRule type="cellIs" dxfId="44" priority="4" operator="equal">
      <formula>"Not started"</formula>
    </cfRule>
  </conditionalFormatting>
  <conditionalFormatting sqref="C5">
    <cfRule type="cellIs" dxfId="43" priority="5" operator="equal">
      <formula>"Partial and/or No"</formula>
    </cfRule>
    <cfRule type="cellIs" dxfId="42" priority="6" operator="equal">
      <formula>"Incomplete"</formula>
    </cfRule>
    <cfRule type="cellIs" dxfId="41" priority="7" operator="equal">
      <formula>"Yes"</formula>
    </cfRule>
  </conditionalFormatting>
  <conditionalFormatting sqref="D8:D17">
    <cfRule type="cellIs" dxfId="40" priority="8" operator="equal">
      <formula>"Awaiting response"</formula>
    </cfRule>
    <cfRule type="cellIs" dxfId="39" priority="9" operator="equal">
      <formula>"n/a"</formula>
    </cfRule>
    <cfRule type="cellIs" dxfId="38" priority="10" operator="equal">
      <formula>"No"</formula>
    </cfRule>
    <cfRule type="cellIs" dxfId="37" priority="11" operator="equal">
      <formula>"Partial"</formula>
    </cfRule>
    <cfRule type="cellIs" dxfId="36" priority="12" operator="equal">
      <formula>"Yes"</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List!$A$70:$A$74</xm:f>
          </x14:formula1>
          <xm:sqref>D8:D17</xm:sqref>
        </x14:dataValidation>
        <x14:dataValidation type="list" allowBlank="1" showInputMessage="1" showErrorMessage="1" xr:uid="{00000000-0002-0000-0100-000001000000}">
          <x14:formula1>
            <xm:f>List!$A$63:$A$66</xm:f>
          </x14:formula1>
          <xm:sqref>C3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F28"/>
  <sheetViews>
    <sheetView showGridLines="0" workbookViewId="0">
      <pane ySplit="7" topLeftCell="A23" activePane="bottomLeft" state="frozen"/>
      <selection activeCell="A8" sqref="A8"/>
      <selection pane="bottomLeft" activeCell="C3" sqref="C3"/>
    </sheetView>
  </sheetViews>
  <sheetFormatPr defaultRowHeight="15.5" x14ac:dyDescent="0.35"/>
  <cols>
    <col min="1" max="1" width="17.4609375" customWidth="1"/>
    <col min="3" max="3" width="60.69140625" customWidth="1"/>
    <col min="4" max="4" width="10.84375" customWidth="1"/>
    <col min="5" max="5" width="65.84375" customWidth="1"/>
  </cols>
  <sheetData>
    <row r="1" spans="1:6" x14ac:dyDescent="0.35">
      <c r="A1" s="13" t="s">
        <v>46</v>
      </c>
    </row>
    <row r="2" spans="1:6" ht="16" thickBot="1" x14ac:dyDescent="0.4"/>
    <row r="3" spans="1:6" ht="28.5" x14ac:dyDescent="0.35">
      <c r="B3" s="12" t="s">
        <v>22</v>
      </c>
      <c r="C3" s="15" t="s">
        <v>244</v>
      </c>
      <c r="D3" s="16" t="s">
        <v>24</v>
      </c>
    </row>
    <row r="4" spans="1:6" x14ac:dyDescent="0.35">
      <c r="D4" s="17"/>
    </row>
    <row r="5" spans="1:6" ht="28.5" x14ac:dyDescent="0.35">
      <c r="B5" s="12" t="s">
        <v>25</v>
      </c>
      <c r="C5" s="14" t="e" cm="1">
        <f t="array" ref="C5">_xlfn.IFS(#REF!&gt;#REF!,"Partial and/or No",#REF! =#REF!, "Yes",#REF! &lt;#REF!, "Incomplete")</f>
        <v>#REF!</v>
      </c>
      <c r="D5" s="16" t="s">
        <v>26</v>
      </c>
    </row>
    <row r="7" spans="1:6" ht="51.75" customHeight="1" x14ac:dyDescent="0.35">
      <c r="A7" s="53" t="s">
        <v>27</v>
      </c>
      <c r="B7" s="53" t="s">
        <v>6</v>
      </c>
      <c r="C7" s="53" t="s">
        <v>28</v>
      </c>
      <c r="D7" s="69" t="s">
        <v>29</v>
      </c>
      <c r="E7" s="69" t="s">
        <v>30</v>
      </c>
      <c r="F7" s="6" t="s">
        <v>31</v>
      </c>
    </row>
    <row r="8" spans="1:6" ht="63.75" customHeight="1" x14ac:dyDescent="0.35">
      <c r="A8" s="7" t="s">
        <v>47</v>
      </c>
      <c r="B8" s="8">
        <v>2.1</v>
      </c>
      <c r="C8" s="9" t="s">
        <v>48</v>
      </c>
      <c r="D8" s="10" t="s">
        <v>10</v>
      </c>
      <c r="E8" s="80" t="s">
        <v>49</v>
      </c>
      <c r="F8" s="5">
        <f>LEN(TRIM(E8))-LEN(SUBSTITUTE(E8," ",""))+1</f>
        <v>28</v>
      </c>
    </row>
    <row r="9" spans="1:6" ht="88" customHeight="1" x14ac:dyDescent="0.35">
      <c r="A9" s="7" t="s">
        <v>47</v>
      </c>
      <c r="B9" s="8">
        <v>2.2000000000000002</v>
      </c>
      <c r="C9" s="9" t="s">
        <v>50</v>
      </c>
      <c r="D9" s="10" t="s">
        <v>10</v>
      </c>
      <c r="E9" s="80" t="s">
        <v>51</v>
      </c>
      <c r="F9" s="5">
        <f>LEN(TRIM(E9))-LEN(SUBSTITUTE(E9," ",""))+1</f>
        <v>47</v>
      </c>
    </row>
    <row r="10" spans="1:6" ht="101.15" customHeight="1" x14ac:dyDescent="0.35">
      <c r="A10" s="7" t="s">
        <v>47</v>
      </c>
      <c r="B10" s="8">
        <v>2.2999999999999998</v>
      </c>
      <c r="C10" s="9" t="s">
        <v>52</v>
      </c>
      <c r="D10" s="10" t="s">
        <v>10</v>
      </c>
      <c r="E10" s="80" t="s">
        <v>53</v>
      </c>
      <c r="F10" s="5">
        <f t="shared" ref="F10:F16" si="0">LEN(TRIM(E10))-LEN(SUBSTITUTE(E10," ",""))+1</f>
        <v>54</v>
      </c>
    </row>
    <row r="11" spans="1:6" ht="122.25" customHeight="1" x14ac:dyDescent="0.35">
      <c r="A11" s="7" t="s">
        <v>47</v>
      </c>
      <c r="B11" s="8">
        <v>2.4</v>
      </c>
      <c r="C11" s="9" t="s">
        <v>54</v>
      </c>
      <c r="D11" s="10" t="s">
        <v>10</v>
      </c>
      <c r="E11" s="80" t="s">
        <v>55</v>
      </c>
      <c r="F11" s="5">
        <f t="shared" si="0"/>
        <v>101</v>
      </c>
    </row>
    <row r="12" spans="1:6" ht="111" customHeight="1" x14ac:dyDescent="0.35">
      <c r="A12" s="7" t="s">
        <v>47</v>
      </c>
      <c r="B12" s="8">
        <v>2.5</v>
      </c>
      <c r="C12" s="9" t="s">
        <v>56</v>
      </c>
      <c r="D12" s="10" t="s">
        <v>10</v>
      </c>
      <c r="E12" s="80" t="s">
        <v>57</v>
      </c>
      <c r="F12" s="5">
        <f t="shared" si="0"/>
        <v>72</v>
      </c>
    </row>
    <row r="13" spans="1:6" ht="61.5" customHeight="1" x14ac:dyDescent="0.35">
      <c r="A13" s="7" t="s">
        <v>47</v>
      </c>
      <c r="B13" s="8">
        <v>2.6</v>
      </c>
      <c r="C13" s="9" t="s">
        <v>58</v>
      </c>
      <c r="D13" s="10" t="s">
        <v>10</v>
      </c>
      <c r="E13" s="80" t="s">
        <v>59</v>
      </c>
      <c r="F13" s="5">
        <f t="shared" si="0"/>
        <v>42</v>
      </c>
    </row>
    <row r="14" spans="1:6" ht="80.25" customHeight="1" x14ac:dyDescent="0.35">
      <c r="A14" s="7" t="s">
        <v>47</v>
      </c>
      <c r="B14" s="8">
        <v>2.7</v>
      </c>
      <c r="C14" s="9" t="s">
        <v>60</v>
      </c>
      <c r="D14" s="10" t="s">
        <v>10</v>
      </c>
      <c r="E14" s="80" t="s">
        <v>61</v>
      </c>
      <c r="F14" s="5">
        <f t="shared" si="0"/>
        <v>49</v>
      </c>
    </row>
    <row r="15" spans="1:6" ht="63.65" customHeight="1" x14ac:dyDescent="0.35">
      <c r="A15" s="7" t="s">
        <v>47</v>
      </c>
      <c r="B15" s="8">
        <v>2.8</v>
      </c>
      <c r="C15" s="9" t="s">
        <v>62</v>
      </c>
      <c r="D15" s="10"/>
      <c r="E15" s="80"/>
      <c r="F15" s="5">
        <f t="shared" si="0"/>
        <v>1</v>
      </c>
    </row>
    <row r="16" spans="1:6" ht="62.15" customHeight="1" x14ac:dyDescent="0.35">
      <c r="A16" s="7" t="s">
        <v>47</v>
      </c>
      <c r="B16" s="8">
        <v>2.9</v>
      </c>
      <c r="C16" s="9" t="s">
        <v>63</v>
      </c>
      <c r="D16" s="10"/>
      <c r="E16" s="80"/>
      <c r="F16" s="5">
        <f t="shared" si="0"/>
        <v>1</v>
      </c>
    </row>
    <row r="17" spans="1:6" ht="132.75" customHeight="1" x14ac:dyDescent="0.35">
      <c r="A17" s="7" t="s">
        <v>47</v>
      </c>
      <c r="B17" s="11">
        <v>2.1</v>
      </c>
      <c r="C17" s="9" t="s">
        <v>64</v>
      </c>
      <c r="D17" s="10"/>
      <c r="E17" s="72"/>
      <c r="F17" s="5">
        <f>LEN(TRIM(E17))-LEN(SUBSTITUTE(E17," ",""))+1</f>
        <v>1</v>
      </c>
    </row>
    <row r="18" spans="1:6" ht="69.75" customHeight="1" x14ac:dyDescent="0.35">
      <c r="A18" s="7" t="s">
        <v>47</v>
      </c>
      <c r="B18" s="11">
        <v>2.11</v>
      </c>
      <c r="C18" s="9" t="s">
        <v>65</v>
      </c>
      <c r="D18" s="10"/>
      <c r="E18" s="80"/>
      <c r="F18" s="5">
        <f t="shared" ref="F18:F28" si="1">LEN(TRIM(E18))-LEN(SUBSTITUTE(E18," ",""))+1</f>
        <v>1</v>
      </c>
    </row>
    <row r="19" spans="1:6" ht="78.650000000000006" customHeight="1" x14ac:dyDescent="0.35">
      <c r="A19" s="7" t="s">
        <v>47</v>
      </c>
      <c r="B19" s="11">
        <v>2.12</v>
      </c>
      <c r="C19" s="9" t="s">
        <v>66</v>
      </c>
      <c r="D19" s="10"/>
      <c r="E19" s="72"/>
      <c r="F19" s="5">
        <f t="shared" si="1"/>
        <v>1</v>
      </c>
    </row>
    <row r="20" spans="1:6" ht="105" customHeight="1" x14ac:dyDescent="0.35">
      <c r="A20" s="7" t="s">
        <v>47</v>
      </c>
      <c r="B20" s="11">
        <v>2.13</v>
      </c>
      <c r="C20" s="9" t="s">
        <v>67</v>
      </c>
      <c r="D20" s="10"/>
      <c r="E20" s="80"/>
      <c r="F20" s="5">
        <f t="shared" si="1"/>
        <v>1</v>
      </c>
    </row>
    <row r="21" spans="1:6" ht="104.15" customHeight="1" x14ac:dyDescent="0.35">
      <c r="A21" s="7" t="s">
        <v>47</v>
      </c>
      <c r="B21" s="11">
        <v>2.14</v>
      </c>
      <c r="C21" s="9" t="s">
        <v>68</v>
      </c>
      <c r="D21" s="10"/>
      <c r="E21" s="80"/>
      <c r="F21" s="5">
        <f t="shared" si="1"/>
        <v>1</v>
      </c>
    </row>
    <row r="22" spans="1:6" ht="89.5" customHeight="1" x14ac:dyDescent="0.35">
      <c r="A22" s="7" t="s">
        <v>47</v>
      </c>
      <c r="B22" s="11">
        <v>2.15</v>
      </c>
      <c r="C22" s="9" t="s">
        <v>69</v>
      </c>
      <c r="D22" s="10"/>
      <c r="E22" s="80"/>
      <c r="F22" s="5">
        <f t="shared" si="1"/>
        <v>1</v>
      </c>
    </row>
    <row r="23" spans="1:6" ht="102" customHeight="1" x14ac:dyDescent="0.35">
      <c r="A23" s="7" t="s">
        <v>70</v>
      </c>
      <c r="B23" s="11">
        <v>2.16</v>
      </c>
      <c r="C23" s="9" t="s">
        <v>71</v>
      </c>
      <c r="D23" s="10"/>
      <c r="E23" s="80"/>
      <c r="F23" s="5">
        <f t="shared" si="1"/>
        <v>1</v>
      </c>
    </row>
    <row r="24" spans="1:6" ht="42.65" customHeight="1" x14ac:dyDescent="0.35">
      <c r="A24" s="7" t="s">
        <v>70</v>
      </c>
      <c r="B24" s="11">
        <v>2.17</v>
      </c>
      <c r="C24" s="9" t="s">
        <v>72</v>
      </c>
      <c r="D24" s="10"/>
      <c r="E24" s="80"/>
      <c r="F24" s="5">
        <f t="shared" si="1"/>
        <v>1</v>
      </c>
    </row>
    <row r="25" spans="1:6" ht="34" customHeight="1" x14ac:dyDescent="0.35">
      <c r="A25" s="7" t="s">
        <v>70</v>
      </c>
      <c r="B25" s="11">
        <v>2.1800000000000002</v>
      </c>
      <c r="C25" s="9" t="s">
        <v>73</v>
      </c>
      <c r="D25" s="10"/>
      <c r="E25" s="74"/>
      <c r="F25" s="5">
        <f t="shared" si="1"/>
        <v>1</v>
      </c>
    </row>
    <row r="26" spans="1:6" ht="33.65" customHeight="1" x14ac:dyDescent="0.35">
      <c r="A26" s="7" t="s">
        <v>70</v>
      </c>
      <c r="B26" s="11">
        <v>2.19</v>
      </c>
      <c r="C26" s="9" t="s">
        <v>74</v>
      </c>
      <c r="D26" s="10"/>
      <c r="E26" s="80"/>
      <c r="F26" s="5">
        <f t="shared" si="1"/>
        <v>1</v>
      </c>
    </row>
    <row r="27" spans="1:6" ht="46.5" customHeight="1" x14ac:dyDescent="0.35">
      <c r="A27" s="7" t="s">
        <v>70</v>
      </c>
      <c r="B27" s="11">
        <v>2.2000000000000002</v>
      </c>
      <c r="C27" s="9" t="s">
        <v>75</v>
      </c>
      <c r="D27" s="10"/>
      <c r="E27" s="80"/>
      <c r="F27" s="5">
        <f t="shared" si="1"/>
        <v>1</v>
      </c>
    </row>
    <row r="28" spans="1:6" ht="60" customHeight="1" x14ac:dyDescent="0.35">
      <c r="A28" s="7" t="s">
        <v>76</v>
      </c>
      <c r="B28" s="11">
        <v>2.21</v>
      </c>
      <c r="C28" s="9" t="s">
        <v>77</v>
      </c>
      <c r="D28" s="10"/>
      <c r="E28" s="73"/>
      <c r="F28" s="5">
        <f t="shared" si="1"/>
        <v>1</v>
      </c>
    </row>
  </sheetData>
  <conditionalFormatting sqref="C3">
    <cfRule type="cellIs" dxfId="35" priority="1" operator="equal">
      <formula>"Approved"</formula>
    </cfRule>
    <cfRule type="cellIs" dxfId="34" priority="2" operator="equal">
      <formula>"Complete"</formula>
    </cfRule>
    <cfRule type="cellIs" dxfId="33" priority="3" operator="equal">
      <formula>"In progress"</formula>
    </cfRule>
    <cfRule type="cellIs" dxfId="32" priority="4" operator="equal">
      <formula>"Not started"</formula>
    </cfRule>
  </conditionalFormatting>
  <conditionalFormatting sqref="C5">
    <cfRule type="cellIs" dxfId="31" priority="5" operator="equal">
      <formula>"Partial and/or No"</formula>
    </cfRule>
    <cfRule type="cellIs" dxfId="30" priority="6" operator="equal">
      <formula>"Incomplete"</formula>
    </cfRule>
    <cfRule type="cellIs" dxfId="29" priority="7" operator="equal">
      <formula>"Yes"</formula>
    </cfRule>
  </conditionalFormatting>
  <conditionalFormatting sqref="D8:D28">
    <cfRule type="cellIs" dxfId="28" priority="8" operator="equal">
      <formula>"Awaiting response"</formula>
    </cfRule>
    <cfRule type="cellIs" dxfId="27" priority="9" operator="equal">
      <formula>"n/a"</formula>
    </cfRule>
    <cfRule type="cellIs" dxfId="26" priority="10" operator="equal">
      <formula>"No"</formula>
    </cfRule>
    <cfRule type="cellIs" dxfId="25" priority="11" operator="equal">
      <formula>"Partial"</formula>
    </cfRule>
    <cfRule type="cellIs" dxfId="24" priority="12" operator="equal">
      <formula>"Yes"</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List!$A$70:$A$74</xm:f>
          </x14:formula1>
          <xm:sqref>D8:D28</xm:sqref>
        </x14:dataValidation>
        <x14:dataValidation type="list" allowBlank="1" showInputMessage="1" showErrorMessage="1" xr:uid="{00000000-0002-0000-0200-000001000000}">
          <x14:formula1>
            <xm:f>List!$A$63:$A$66</xm:f>
          </x14:formula1>
          <xm:sqref>C3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F24"/>
  <sheetViews>
    <sheetView showGridLines="0" workbookViewId="0">
      <pane ySplit="7" topLeftCell="A20" activePane="bottomLeft" state="frozen"/>
      <selection activeCell="A8" sqref="A8"/>
      <selection pane="bottomLeft" activeCell="C3" sqref="C3"/>
    </sheetView>
  </sheetViews>
  <sheetFormatPr defaultRowHeight="15.5" x14ac:dyDescent="0.35"/>
  <cols>
    <col min="1" max="1" width="17.4609375" customWidth="1"/>
    <col min="3" max="3" width="60.69140625" customWidth="1"/>
    <col min="4" max="4" width="10.84375" customWidth="1"/>
    <col min="5" max="5" width="65.84375" customWidth="1"/>
  </cols>
  <sheetData>
    <row r="1" spans="1:6" x14ac:dyDescent="0.35">
      <c r="A1" s="13" t="s">
        <v>78</v>
      </c>
    </row>
    <row r="2" spans="1:6" ht="16" thickBot="1" x14ac:dyDescent="0.4"/>
    <row r="3" spans="1:6" ht="28.5" x14ac:dyDescent="0.35">
      <c r="B3" s="12" t="s">
        <v>22</v>
      </c>
      <c r="C3" s="15" t="s">
        <v>244</v>
      </c>
      <c r="D3" s="16" t="s">
        <v>24</v>
      </c>
    </row>
    <row r="4" spans="1:6" x14ac:dyDescent="0.35">
      <c r="D4" s="17"/>
    </row>
    <row r="5" spans="1:6" ht="28.5" x14ac:dyDescent="0.35">
      <c r="B5" s="12" t="s">
        <v>25</v>
      </c>
      <c r="C5" s="14" t="e" cm="1">
        <f t="array" ref="C5">_xlfn.IFS(#REF!&gt;#REF!,"Partial and/or No",#REF! =#REF!, "Yes",#REF! &lt;#REF!, "Incomplete")</f>
        <v>#REF!</v>
      </c>
      <c r="D5" s="16" t="s">
        <v>26</v>
      </c>
    </row>
    <row r="7" spans="1:6" ht="70.5" customHeight="1" x14ac:dyDescent="0.35">
      <c r="A7" s="53" t="s">
        <v>27</v>
      </c>
      <c r="B7" s="53" t="s">
        <v>6</v>
      </c>
      <c r="C7" s="53" t="s">
        <v>28</v>
      </c>
      <c r="D7" s="69" t="s">
        <v>29</v>
      </c>
      <c r="E7" s="78" t="s">
        <v>30</v>
      </c>
      <c r="F7" s="6" t="s">
        <v>31</v>
      </c>
    </row>
    <row r="8" spans="1:6" ht="117.65" customHeight="1" x14ac:dyDescent="0.35">
      <c r="A8" s="7" t="s">
        <v>79</v>
      </c>
      <c r="B8" s="8">
        <v>3.1</v>
      </c>
      <c r="C8" s="9" t="s">
        <v>80</v>
      </c>
      <c r="D8" s="77"/>
      <c r="E8" s="81"/>
      <c r="F8" s="68">
        <f>LEN(TRIM(E8))-LEN(SUBSTITUTE(E8," ",""))+1</f>
        <v>1</v>
      </c>
    </row>
    <row r="9" spans="1:6" ht="73" customHeight="1" x14ac:dyDescent="0.35">
      <c r="A9" s="7" t="s">
        <v>79</v>
      </c>
      <c r="B9" s="8">
        <v>3.2</v>
      </c>
      <c r="C9" s="9" t="s">
        <v>81</v>
      </c>
      <c r="D9" s="77"/>
      <c r="E9" s="81"/>
      <c r="F9" s="68">
        <f>LEN(TRIM(E9))-LEN(SUBSTITUTE(E9," ",""))+1</f>
        <v>1</v>
      </c>
    </row>
    <row r="10" spans="1:6" ht="91" customHeight="1" x14ac:dyDescent="0.35">
      <c r="A10" s="7" t="s">
        <v>79</v>
      </c>
      <c r="B10" s="8">
        <v>3.3</v>
      </c>
      <c r="C10" s="9" t="s">
        <v>82</v>
      </c>
      <c r="D10" s="77"/>
      <c r="E10" s="81"/>
      <c r="F10" s="68">
        <f t="shared" ref="F10:F16" si="0">LEN(TRIM(E10))-LEN(SUBSTITUTE(E10," ",""))+1</f>
        <v>1</v>
      </c>
    </row>
    <row r="11" spans="1:6" ht="91" customHeight="1" x14ac:dyDescent="0.35">
      <c r="A11" s="7" t="s">
        <v>79</v>
      </c>
      <c r="B11" s="8">
        <v>3.4</v>
      </c>
      <c r="C11" s="67" t="s">
        <v>83</v>
      </c>
      <c r="D11" s="77"/>
      <c r="E11" s="81"/>
      <c r="F11" s="68">
        <f t="shared" si="0"/>
        <v>1</v>
      </c>
    </row>
    <row r="12" spans="1:6" ht="42" x14ac:dyDescent="0.35">
      <c r="A12" s="7" t="s">
        <v>79</v>
      </c>
      <c r="B12" s="8">
        <v>3.5</v>
      </c>
      <c r="C12" s="9" t="s">
        <v>84</v>
      </c>
      <c r="D12" s="77"/>
      <c r="E12" s="75"/>
      <c r="F12" s="68">
        <f t="shared" si="0"/>
        <v>1</v>
      </c>
    </row>
    <row r="13" spans="1:6" ht="77.150000000000006" customHeight="1" x14ac:dyDescent="0.35">
      <c r="A13" s="7" t="s">
        <v>79</v>
      </c>
      <c r="B13" s="8">
        <v>3.6</v>
      </c>
      <c r="C13" s="9" t="s">
        <v>85</v>
      </c>
      <c r="D13" s="77"/>
      <c r="E13" s="75"/>
      <c r="F13" s="68">
        <f t="shared" si="0"/>
        <v>1</v>
      </c>
    </row>
    <row r="14" spans="1:6" ht="73" customHeight="1" x14ac:dyDescent="0.35">
      <c r="A14" s="7" t="s">
        <v>79</v>
      </c>
      <c r="B14" s="8">
        <v>3.7</v>
      </c>
      <c r="C14" s="67" t="s">
        <v>86</v>
      </c>
      <c r="D14" s="77"/>
      <c r="E14" s="76"/>
      <c r="F14" s="68">
        <f t="shared" si="0"/>
        <v>1</v>
      </c>
    </row>
    <row r="15" spans="1:6" ht="62.15" customHeight="1" x14ac:dyDescent="0.35">
      <c r="A15" s="7" t="s">
        <v>79</v>
      </c>
      <c r="B15" s="8">
        <v>3.8</v>
      </c>
      <c r="C15" s="9" t="s">
        <v>87</v>
      </c>
      <c r="D15" s="77"/>
      <c r="E15" s="81"/>
      <c r="F15" s="68">
        <f t="shared" si="0"/>
        <v>1</v>
      </c>
    </row>
    <row r="16" spans="1:6" ht="112" customHeight="1" x14ac:dyDescent="0.35">
      <c r="A16" s="7" t="s">
        <v>79</v>
      </c>
      <c r="B16" s="8">
        <v>3.9</v>
      </c>
      <c r="C16" s="67" t="s">
        <v>88</v>
      </c>
      <c r="D16" s="77"/>
      <c r="E16" s="81"/>
      <c r="F16" s="68">
        <f t="shared" si="0"/>
        <v>1</v>
      </c>
    </row>
    <row r="17" spans="1:6" ht="82.5" customHeight="1" x14ac:dyDescent="0.35">
      <c r="A17" s="7" t="s">
        <v>79</v>
      </c>
      <c r="B17" s="11">
        <v>3.1</v>
      </c>
      <c r="C17" s="9" t="s">
        <v>89</v>
      </c>
      <c r="D17" s="77"/>
      <c r="E17" s="76"/>
      <c r="F17" s="68">
        <f>LEN(TRIM(E17))-LEN(SUBSTITUTE(E17," ",""))+1</f>
        <v>1</v>
      </c>
    </row>
    <row r="18" spans="1:6" ht="59.15" customHeight="1" x14ac:dyDescent="0.35">
      <c r="A18" s="7" t="s">
        <v>79</v>
      </c>
      <c r="B18" s="11">
        <v>3.11</v>
      </c>
      <c r="C18" s="9" t="s">
        <v>90</v>
      </c>
      <c r="D18" s="77"/>
      <c r="E18" s="82"/>
      <c r="F18" s="68">
        <f t="shared" ref="F18:F24" si="1">LEN(TRIM(E18))-LEN(SUBSTITUTE(E18," ",""))+1</f>
        <v>1</v>
      </c>
    </row>
    <row r="19" spans="1:6" ht="73.5" customHeight="1" x14ac:dyDescent="0.35">
      <c r="A19" s="7" t="s">
        <v>79</v>
      </c>
      <c r="B19" s="11">
        <v>3.12</v>
      </c>
      <c r="C19" s="9" t="s">
        <v>91</v>
      </c>
      <c r="D19" s="77"/>
      <c r="E19" s="76"/>
      <c r="F19" s="68">
        <f t="shared" si="1"/>
        <v>1</v>
      </c>
    </row>
    <row r="20" spans="1:6" ht="78" customHeight="1" x14ac:dyDescent="0.35">
      <c r="A20" s="7" t="s">
        <v>79</v>
      </c>
      <c r="B20" s="11">
        <v>3.13</v>
      </c>
      <c r="C20" s="9" t="s">
        <v>92</v>
      </c>
      <c r="D20" s="77"/>
      <c r="E20" s="76"/>
      <c r="F20" s="68">
        <f t="shared" si="1"/>
        <v>1</v>
      </c>
    </row>
    <row r="21" spans="1:6" ht="28" x14ac:dyDescent="0.35">
      <c r="A21" s="7" t="s">
        <v>79</v>
      </c>
      <c r="B21" s="11">
        <v>3.14</v>
      </c>
      <c r="C21" s="9" t="s">
        <v>93</v>
      </c>
      <c r="D21" s="77"/>
      <c r="E21" s="81"/>
      <c r="F21" s="68">
        <f t="shared" si="1"/>
        <v>1</v>
      </c>
    </row>
    <row r="22" spans="1:6" ht="46" customHeight="1" x14ac:dyDescent="0.35">
      <c r="A22" s="7" t="s">
        <v>94</v>
      </c>
      <c r="B22" s="11">
        <v>3.15</v>
      </c>
      <c r="C22" s="9" t="s">
        <v>95</v>
      </c>
      <c r="D22" s="77"/>
      <c r="E22" s="82"/>
      <c r="F22" s="68">
        <f t="shared" si="1"/>
        <v>1</v>
      </c>
    </row>
    <row r="23" spans="1:6" ht="47.5" customHeight="1" x14ac:dyDescent="0.35">
      <c r="A23" s="7" t="s">
        <v>96</v>
      </c>
      <c r="B23" s="11">
        <v>3.16</v>
      </c>
      <c r="C23" s="9" t="s">
        <v>97</v>
      </c>
      <c r="D23" s="77"/>
      <c r="E23" s="81"/>
      <c r="F23" s="68">
        <f t="shared" si="1"/>
        <v>1</v>
      </c>
    </row>
    <row r="24" spans="1:6" ht="32.5" customHeight="1" x14ac:dyDescent="0.35">
      <c r="A24" s="7" t="s">
        <v>96</v>
      </c>
      <c r="B24" s="11">
        <v>3.17</v>
      </c>
      <c r="C24" s="9" t="s">
        <v>98</v>
      </c>
      <c r="D24" s="77"/>
      <c r="E24" s="81"/>
      <c r="F24" s="68">
        <f t="shared" si="1"/>
        <v>1</v>
      </c>
    </row>
  </sheetData>
  <conditionalFormatting sqref="C3">
    <cfRule type="cellIs" dxfId="23" priority="1" operator="equal">
      <formula>"Approved"</formula>
    </cfRule>
    <cfRule type="cellIs" dxfId="22" priority="2" operator="equal">
      <formula>"Complete"</formula>
    </cfRule>
    <cfRule type="cellIs" dxfId="21" priority="3" operator="equal">
      <formula>"In progress"</formula>
    </cfRule>
    <cfRule type="cellIs" dxfId="20" priority="4" operator="equal">
      <formula>"Not started"</formula>
    </cfRule>
  </conditionalFormatting>
  <conditionalFormatting sqref="C5">
    <cfRule type="cellIs" dxfId="19" priority="5" operator="equal">
      <formula>"Partial and/or No"</formula>
    </cfRule>
    <cfRule type="cellIs" dxfId="18" priority="6" operator="equal">
      <formula>"Incomplete"</formula>
    </cfRule>
    <cfRule type="cellIs" dxfId="17" priority="7" operator="equal">
      <formula>"Yes"</formula>
    </cfRule>
  </conditionalFormatting>
  <conditionalFormatting sqref="D8:D24">
    <cfRule type="cellIs" dxfId="16" priority="8" operator="equal">
      <formula>"Awaiting response"</formula>
    </cfRule>
    <cfRule type="cellIs" dxfId="15" priority="9" operator="equal">
      <formula>"n/a"</formula>
    </cfRule>
    <cfRule type="cellIs" dxfId="14" priority="10" operator="equal">
      <formula>"No"</formula>
    </cfRule>
    <cfRule type="cellIs" dxfId="13" priority="11" operator="equal">
      <formula>"Partial"</formula>
    </cfRule>
    <cfRule type="cellIs" dxfId="12" priority="12" operator="equal">
      <formula>"Yes"</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List!$A$70:$A$74</xm:f>
          </x14:formula1>
          <xm:sqref>D8:D24</xm:sqref>
        </x14:dataValidation>
        <x14:dataValidation type="list" allowBlank="1" showInputMessage="1" showErrorMessage="1" xr:uid="{00000000-0002-0000-0300-000001000000}">
          <x14:formula1>
            <xm:f>List!$A$63:$A$66</xm:f>
          </x14:formula1>
          <xm:sqref>C3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F18"/>
  <sheetViews>
    <sheetView showGridLines="0" workbookViewId="0">
      <pane ySplit="7" topLeftCell="A8" activePane="bottomLeft" state="frozen"/>
      <selection activeCell="A8" sqref="A8"/>
      <selection pane="bottomLeft" activeCell="H8" sqref="H8"/>
    </sheetView>
  </sheetViews>
  <sheetFormatPr defaultRowHeight="15" customHeight="1" x14ac:dyDescent="0.35"/>
  <cols>
    <col min="1" max="1" width="17.4609375" customWidth="1"/>
    <col min="3" max="3" width="64.69140625" customWidth="1"/>
    <col min="4" max="4" width="10.84375" customWidth="1"/>
    <col min="5" max="5" width="65.84375" customWidth="1"/>
  </cols>
  <sheetData>
    <row r="1" spans="1:6" ht="15.5" x14ac:dyDescent="0.35">
      <c r="A1" s="13" t="s">
        <v>99</v>
      </c>
    </row>
    <row r="2" spans="1:6" ht="15.5" x14ac:dyDescent="0.35"/>
    <row r="3" spans="1:6" ht="28.5" x14ac:dyDescent="0.35">
      <c r="B3" s="12" t="s">
        <v>22</v>
      </c>
      <c r="C3" s="15" t="s">
        <v>244</v>
      </c>
      <c r="D3" s="16" t="s">
        <v>24</v>
      </c>
    </row>
    <row r="4" spans="1:6" ht="15.5" x14ac:dyDescent="0.35">
      <c r="D4" s="17"/>
    </row>
    <row r="5" spans="1:6" ht="28.5" x14ac:dyDescent="0.35">
      <c r="B5" s="12" t="s">
        <v>25</v>
      </c>
      <c r="C5" s="14" t="e" cm="1">
        <f t="array" ref="C5">_xlfn.IFS(#REF!&gt;#REF!,"Partial and/or No",#REF! =#REF!, "Yes",#REF! &lt;#REF!, "Incomplete")</f>
        <v>#REF!</v>
      </c>
      <c r="D5" s="16" t="s">
        <v>26</v>
      </c>
    </row>
    <row r="6" spans="1:6" ht="6" customHeight="1" x14ac:dyDescent="0.35"/>
    <row r="7" spans="1:6" ht="74.25" customHeight="1" x14ac:dyDescent="0.35">
      <c r="A7" s="53" t="s">
        <v>27</v>
      </c>
      <c r="B7" s="53" t="s">
        <v>6</v>
      </c>
      <c r="C7" s="53" t="s">
        <v>28</v>
      </c>
      <c r="D7" s="69" t="s">
        <v>29</v>
      </c>
      <c r="E7" s="69" t="s">
        <v>30</v>
      </c>
      <c r="F7" s="6" t="s">
        <v>31</v>
      </c>
    </row>
    <row r="8" spans="1:6" ht="91" customHeight="1" x14ac:dyDescent="0.35">
      <c r="A8" s="7" t="s">
        <v>100</v>
      </c>
      <c r="B8" s="8">
        <v>4.0999999999999996</v>
      </c>
      <c r="C8" s="9" t="s">
        <v>101</v>
      </c>
      <c r="D8" s="10"/>
      <c r="E8" s="71"/>
      <c r="F8" s="5">
        <f>LEN(TRIM(E8))-LEN(SUBSTITUTE(E8," ",""))+1</f>
        <v>1</v>
      </c>
    </row>
    <row r="9" spans="1:6" ht="77.150000000000006" customHeight="1" x14ac:dyDescent="0.35">
      <c r="A9" s="7" t="s">
        <v>100</v>
      </c>
      <c r="B9" s="8">
        <v>4.2</v>
      </c>
      <c r="C9" s="9" t="s">
        <v>102</v>
      </c>
      <c r="D9" s="10"/>
      <c r="E9" s="80"/>
      <c r="F9" s="5">
        <f>LEN(TRIM(E9))-LEN(SUBSTITUTE(E9," ",""))+1</f>
        <v>1</v>
      </c>
    </row>
    <row r="10" spans="1:6" ht="119.25" customHeight="1" x14ac:dyDescent="0.35">
      <c r="A10" s="7" t="s">
        <v>100</v>
      </c>
      <c r="B10" s="8">
        <v>4.3</v>
      </c>
      <c r="C10" s="9" t="s">
        <v>103</v>
      </c>
      <c r="D10" s="10"/>
      <c r="E10" s="80"/>
      <c r="F10" s="5">
        <f t="shared" ref="F10:F16" si="0">LEN(TRIM(E10))-LEN(SUBSTITUTE(E10," ",""))+1</f>
        <v>1</v>
      </c>
    </row>
    <row r="11" spans="1:6" ht="70" x14ac:dyDescent="0.35">
      <c r="A11" s="7" t="s">
        <v>100</v>
      </c>
      <c r="B11" s="8">
        <v>4.4000000000000004</v>
      </c>
      <c r="C11" s="9" t="s">
        <v>104</v>
      </c>
      <c r="D11" s="10"/>
      <c r="E11" s="80"/>
      <c r="F11" s="5">
        <f t="shared" si="0"/>
        <v>1</v>
      </c>
    </row>
    <row r="12" spans="1:6" ht="43.5" customHeight="1" x14ac:dyDescent="0.35">
      <c r="A12" s="7" t="s">
        <v>100</v>
      </c>
      <c r="B12" s="8">
        <v>4.5</v>
      </c>
      <c r="C12" s="9" t="s">
        <v>105</v>
      </c>
      <c r="D12" s="10"/>
      <c r="E12" s="80"/>
      <c r="F12" s="5">
        <f t="shared" si="0"/>
        <v>1</v>
      </c>
    </row>
    <row r="13" spans="1:6" ht="59.15" customHeight="1" x14ac:dyDescent="0.35">
      <c r="A13" s="7" t="s">
        <v>100</v>
      </c>
      <c r="B13" s="8">
        <v>4.5999999999999996</v>
      </c>
      <c r="C13" s="9" t="s">
        <v>106</v>
      </c>
      <c r="D13" s="10"/>
      <c r="E13" s="71"/>
      <c r="F13" s="5">
        <f t="shared" si="0"/>
        <v>1</v>
      </c>
    </row>
    <row r="14" spans="1:6" ht="409.5" customHeight="1" x14ac:dyDescent="0.35">
      <c r="A14" s="7" t="s">
        <v>107</v>
      </c>
      <c r="B14" s="8">
        <v>4.7</v>
      </c>
      <c r="C14" s="67" t="s">
        <v>108</v>
      </c>
      <c r="D14" s="10"/>
      <c r="E14" s="80"/>
      <c r="F14" s="5">
        <f t="shared" si="0"/>
        <v>1</v>
      </c>
    </row>
    <row r="15" spans="1:6" ht="184.5" customHeight="1" x14ac:dyDescent="0.35">
      <c r="A15" s="7" t="s">
        <v>107</v>
      </c>
      <c r="B15" s="8">
        <v>4.8</v>
      </c>
      <c r="C15" s="9" t="s">
        <v>109</v>
      </c>
      <c r="D15" s="10"/>
      <c r="E15" s="80"/>
      <c r="F15" s="5">
        <f t="shared" si="0"/>
        <v>1</v>
      </c>
    </row>
    <row r="16" spans="1:6" ht="116.25" customHeight="1" x14ac:dyDescent="0.35">
      <c r="A16" s="7" t="s">
        <v>107</v>
      </c>
      <c r="B16" s="8">
        <v>4.9000000000000004</v>
      </c>
      <c r="C16" s="9" t="s">
        <v>110</v>
      </c>
      <c r="D16" s="10"/>
      <c r="E16" s="80"/>
      <c r="F16" s="5">
        <f t="shared" si="0"/>
        <v>1</v>
      </c>
    </row>
    <row r="17" spans="1:6" ht="60.65" customHeight="1" x14ac:dyDescent="0.35">
      <c r="A17" s="7" t="s">
        <v>107</v>
      </c>
      <c r="B17" s="11">
        <v>4.0999999999999996</v>
      </c>
      <c r="C17" s="9" t="s">
        <v>111</v>
      </c>
      <c r="D17" s="10"/>
      <c r="E17" s="80"/>
      <c r="F17" s="5">
        <f>LEN(TRIM(E17))-LEN(SUBSTITUTE(E17," ",""))+1</f>
        <v>1</v>
      </c>
    </row>
    <row r="18" spans="1:6" ht="28" x14ac:dyDescent="0.35">
      <c r="A18" s="7" t="s">
        <v>107</v>
      </c>
      <c r="B18" s="11">
        <v>4.1100000000000003</v>
      </c>
      <c r="C18" s="9" t="s">
        <v>112</v>
      </c>
      <c r="D18" s="10"/>
      <c r="E18" s="80"/>
      <c r="F18" s="5">
        <f t="shared" ref="F18" si="1">LEN(TRIM(E18))-LEN(SUBSTITUTE(E18," ",""))+1</f>
        <v>1</v>
      </c>
    </row>
  </sheetData>
  <conditionalFormatting sqref="C3">
    <cfRule type="cellIs" dxfId="11" priority="6" operator="equal">
      <formula>"Approved"</formula>
    </cfRule>
    <cfRule type="cellIs" dxfId="10" priority="7" operator="equal">
      <formula>"Complete"</formula>
    </cfRule>
    <cfRule type="cellIs" dxfId="9" priority="8" operator="equal">
      <formula>"In progress"</formula>
    </cfRule>
    <cfRule type="cellIs" dxfId="8" priority="9" operator="equal">
      <formula>"Not started"</formula>
    </cfRule>
  </conditionalFormatting>
  <conditionalFormatting sqref="C5">
    <cfRule type="cellIs" dxfId="7" priority="10" operator="equal">
      <formula>"Partial and/or No"</formula>
    </cfRule>
    <cfRule type="cellIs" dxfId="6" priority="11" operator="equal">
      <formula>"Incomplete"</formula>
    </cfRule>
    <cfRule type="cellIs" dxfId="5" priority="12" operator="equal">
      <formula>"Yes"</formula>
    </cfRule>
  </conditionalFormatting>
  <conditionalFormatting sqref="D8:D18">
    <cfRule type="cellIs" dxfId="4" priority="1" operator="equal">
      <formula>"Awaiting response"</formula>
    </cfRule>
    <cfRule type="cellIs" dxfId="3" priority="2" operator="equal">
      <formula>"n/a"</formula>
    </cfRule>
    <cfRule type="cellIs" dxfId="2" priority="3" operator="equal">
      <formula>"No"</formula>
    </cfRule>
    <cfRule type="cellIs" dxfId="1" priority="4" operator="equal">
      <formula>"Partial"</formula>
    </cfRule>
    <cfRule type="cellIs" dxfId="0" priority="5" operator="equal">
      <formula>"Yes"</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List!$A$70:$A$74</xm:f>
          </x14:formula1>
          <xm:sqref>D8:D18</xm:sqref>
        </x14:dataValidation>
        <x14:dataValidation type="list" allowBlank="1" showInputMessage="1" showErrorMessage="1" xr:uid="{00000000-0002-0000-0400-000001000000}">
          <x14:formula1>
            <xm:f>List!$A$63:$A$66</xm:f>
          </x14:formula1>
          <xm:sqref>C3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E74"/>
  <sheetViews>
    <sheetView workbookViewId="0">
      <selection activeCell="C29" sqref="C29"/>
    </sheetView>
  </sheetViews>
  <sheetFormatPr defaultRowHeight="15.5" x14ac:dyDescent="0.35"/>
  <cols>
    <col min="1" max="1" width="29.69140625" customWidth="1"/>
    <col min="2" max="2" width="50.4609375" customWidth="1"/>
    <col min="3" max="3" width="14.53515625" bestFit="1" customWidth="1"/>
    <col min="4" max="4" width="28.765625" bestFit="1" customWidth="1"/>
    <col min="5" max="5" width="86.69140625" bestFit="1" customWidth="1"/>
  </cols>
  <sheetData>
    <row r="3" spans="1:5" x14ac:dyDescent="0.35">
      <c r="A3" s="1" t="s">
        <v>113</v>
      </c>
      <c r="B3" s="1" t="s">
        <v>114</v>
      </c>
      <c r="C3" s="1" t="s">
        <v>115</v>
      </c>
      <c r="D3" s="1" t="s">
        <v>116</v>
      </c>
      <c r="E3" s="1" t="s">
        <v>16</v>
      </c>
    </row>
    <row r="4" spans="1:5" x14ac:dyDescent="0.35">
      <c r="A4" s="2" t="s">
        <v>117</v>
      </c>
      <c r="B4" s="3" t="s">
        <v>118</v>
      </c>
      <c r="C4">
        <v>3</v>
      </c>
      <c r="D4" t="s">
        <v>119</v>
      </c>
      <c r="E4" t="s">
        <v>120</v>
      </c>
    </row>
    <row r="5" spans="1:5" x14ac:dyDescent="0.35">
      <c r="A5" s="2" t="s">
        <v>121</v>
      </c>
      <c r="B5" t="s">
        <v>122</v>
      </c>
      <c r="C5">
        <v>1</v>
      </c>
      <c r="D5" t="s">
        <v>123</v>
      </c>
      <c r="E5" t="s">
        <v>124</v>
      </c>
    </row>
    <row r="6" spans="1:5" x14ac:dyDescent="0.35">
      <c r="A6" s="2" t="s">
        <v>125</v>
      </c>
      <c r="B6" t="s">
        <v>126</v>
      </c>
      <c r="C6">
        <v>1</v>
      </c>
      <c r="D6" t="s">
        <v>127</v>
      </c>
      <c r="E6" t="s">
        <v>128</v>
      </c>
    </row>
    <row r="7" spans="1:5" x14ac:dyDescent="0.35">
      <c r="A7" s="2" t="s">
        <v>129</v>
      </c>
      <c r="B7" t="s">
        <v>130</v>
      </c>
      <c r="C7">
        <v>1</v>
      </c>
      <c r="D7" t="s">
        <v>131</v>
      </c>
      <c r="E7" t="s">
        <v>132</v>
      </c>
    </row>
    <row r="8" spans="1:5" x14ac:dyDescent="0.35">
      <c r="A8" s="2" t="s">
        <v>133</v>
      </c>
      <c r="B8" t="s">
        <v>134</v>
      </c>
      <c r="C8">
        <v>2</v>
      </c>
      <c r="D8" t="s">
        <v>135</v>
      </c>
      <c r="E8" t="s">
        <v>136</v>
      </c>
    </row>
    <row r="9" spans="1:5" x14ac:dyDescent="0.35">
      <c r="A9" s="2" t="s">
        <v>137</v>
      </c>
      <c r="B9" t="s">
        <v>138</v>
      </c>
      <c r="C9">
        <v>3</v>
      </c>
      <c r="D9" t="s">
        <v>139</v>
      </c>
      <c r="E9" t="s">
        <v>140</v>
      </c>
    </row>
    <row r="10" spans="1:5" ht="16.5" customHeight="1" x14ac:dyDescent="0.35">
      <c r="A10" s="2" t="s">
        <v>141</v>
      </c>
      <c r="B10" s="3" t="s">
        <v>142</v>
      </c>
      <c r="C10">
        <v>6</v>
      </c>
      <c r="D10" t="s">
        <v>143</v>
      </c>
      <c r="E10" t="s">
        <v>144</v>
      </c>
    </row>
    <row r="11" spans="1:5" x14ac:dyDescent="0.35">
      <c r="A11" s="2" t="s">
        <v>4</v>
      </c>
      <c r="B11" t="s">
        <v>145</v>
      </c>
      <c r="C11">
        <v>2</v>
      </c>
      <c r="D11" t="s">
        <v>146</v>
      </c>
      <c r="E11" t="s">
        <v>147</v>
      </c>
    </row>
    <row r="12" spans="1:5" x14ac:dyDescent="0.35">
      <c r="A12" s="2" t="s">
        <v>148</v>
      </c>
      <c r="B12" t="s">
        <v>149</v>
      </c>
      <c r="C12">
        <v>2</v>
      </c>
      <c r="D12" t="s">
        <v>150</v>
      </c>
      <c r="E12" t="s">
        <v>151</v>
      </c>
    </row>
    <row r="13" spans="1:5" x14ac:dyDescent="0.35">
      <c r="A13" s="2" t="s">
        <v>152</v>
      </c>
      <c r="B13" s="3" t="s">
        <v>153</v>
      </c>
      <c r="C13">
        <v>4</v>
      </c>
      <c r="D13" t="s">
        <v>154</v>
      </c>
      <c r="E13" t="s">
        <v>155</v>
      </c>
    </row>
    <row r="14" spans="1:5" x14ac:dyDescent="0.35">
      <c r="A14" s="2" t="s">
        <v>156</v>
      </c>
      <c r="B14" t="s">
        <v>157</v>
      </c>
      <c r="C14">
        <v>1</v>
      </c>
      <c r="D14" t="s">
        <v>158</v>
      </c>
      <c r="E14" s="65" t="s">
        <v>159</v>
      </c>
    </row>
    <row r="15" spans="1:5" x14ac:dyDescent="0.35">
      <c r="A15" s="2" t="s">
        <v>160</v>
      </c>
      <c r="B15" t="s">
        <v>161</v>
      </c>
      <c r="C15">
        <v>1</v>
      </c>
      <c r="D15" t="s">
        <v>162</v>
      </c>
      <c r="E15" t="s">
        <v>163</v>
      </c>
    </row>
    <row r="16" spans="1:5" x14ac:dyDescent="0.35">
      <c r="A16" s="2" t="s">
        <v>164</v>
      </c>
      <c r="B16" t="s">
        <v>165</v>
      </c>
      <c r="C16">
        <v>3</v>
      </c>
      <c r="D16" t="s">
        <v>166</v>
      </c>
      <c r="E16" t="s">
        <v>167</v>
      </c>
    </row>
    <row r="17" spans="1:5" x14ac:dyDescent="0.35">
      <c r="A17" s="2" t="s">
        <v>168</v>
      </c>
      <c r="B17" t="s">
        <v>169</v>
      </c>
      <c r="C17">
        <v>1</v>
      </c>
      <c r="D17" t="s">
        <v>170</v>
      </c>
      <c r="E17" t="s">
        <v>171</v>
      </c>
    </row>
    <row r="18" spans="1:5" x14ac:dyDescent="0.35">
      <c r="A18" t="s">
        <v>172</v>
      </c>
      <c r="B18" t="s">
        <v>13</v>
      </c>
      <c r="C18">
        <v>0</v>
      </c>
      <c r="D18" t="s">
        <v>173</v>
      </c>
      <c r="E18" t="s">
        <v>13</v>
      </c>
    </row>
    <row r="19" spans="1:5" x14ac:dyDescent="0.35">
      <c r="A19" s="2" t="s">
        <v>174</v>
      </c>
      <c r="B19" t="s">
        <v>13</v>
      </c>
      <c r="C19">
        <v>0</v>
      </c>
      <c r="D19" t="s">
        <v>175</v>
      </c>
      <c r="E19" t="s">
        <v>13</v>
      </c>
    </row>
    <row r="20" spans="1:5" x14ac:dyDescent="0.35">
      <c r="A20" t="s">
        <v>176</v>
      </c>
      <c r="B20" t="s">
        <v>13</v>
      </c>
      <c r="C20">
        <v>0</v>
      </c>
      <c r="D20" t="s">
        <v>177</v>
      </c>
      <c r="E20" t="s">
        <v>13</v>
      </c>
    </row>
    <row r="21" spans="1:5" x14ac:dyDescent="0.35">
      <c r="A21" s="2" t="s">
        <v>178</v>
      </c>
      <c r="B21" t="s">
        <v>13</v>
      </c>
      <c r="C21">
        <v>0</v>
      </c>
      <c r="D21" t="s">
        <v>179</v>
      </c>
      <c r="E21" t="s">
        <v>13</v>
      </c>
    </row>
    <row r="22" spans="1:5" x14ac:dyDescent="0.35">
      <c r="A22" t="s">
        <v>180</v>
      </c>
      <c r="B22" t="s">
        <v>13</v>
      </c>
      <c r="C22">
        <v>0</v>
      </c>
      <c r="D22" t="s">
        <v>181</v>
      </c>
      <c r="E22" t="s">
        <v>13</v>
      </c>
    </row>
    <row r="23" spans="1:5" x14ac:dyDescent="0.35">
      <c r="A23" t="s">
        <v>182</v>
      </c>
      <c r="B23" t="s">
        <v>13</v>
      </c>
      <c r="C23">
        <v>0</v>
      </c>
      <c r="D23" t="s">
        <v>183</v>
      </c>
      <c r="E23" t="s">
        <v>13</v>
      </c>
    </row>
    <row r="24" spans="1:5" x14ac:dyDescent="0.35">
      <c r="A24" s="2" t="s">
        <v>184</v>
      </c>
      <c r="B24" t="s">
        <v>13</v>
      </c>
      <c r="C24">
        <v>0</v>
      </c>
      <c r="D24" t="s">
        <v>185</v>
      </c>
      <c r="E24" t="s">
        <v>13</v>
      </c>
    </row>
    <row r="25" spans="1:5" x14ac:dyDescent="0.35">
      <c r="A25" s="2" t="s">
        <v>186</v>
      </c>
      <c r="B25" t="s">
        <v>13</v>
      </c>
      <c r="C25">
        <v>0</v>
      </c>
      <c r="D25" t="s">
        <v>187</v>
      </c>
      <c r="E25" t="s">
        <v>13</v>
      </c>
    </row>
    <row r="28" spans="1:5" x14ac:dyDescent="0.35">
      <c r="A28" s="1" t="s">
        <v>114</v>
      </c>
      <c r="B28" s="1" t="s">
        <v>188</v>
      </c>
      <c r="E28" s="60"/>
    </row>
    <row r="29" spans="1:5" x14ac:dyDescent="0.35">
      <c r="A29" t="s">
        <v>189</v>
      </c>
      <c r="B29" t="s">
        <v>190</v>
      </c>
    </row>
    <row r="30" spans="1:5" x14ac:dyDescent="0.35">
      <c r="A30" t="s">
        <v>191</v>
      </c>
      <c r="B30" t="s">
        <v>192</v>
      </c>
    </row>
    <row r="31" spans="1:5" x14ac:dyDescent="0.35">
      <c r="A31" t="s">
        <v>193</v>
      </c>
      <c r="B31" t="s">
        <v>194</v>
      </c>
    </row>
    <row r="32" spans="1:5" x14ac:dyDescent="0.35">
      <c r="A32" t="s">
        <v>195</v>
      </c>
      <c r="B32" t="s">
        <v>196</v>
      </c>
    </row>
    <row r="33" spans="1:2" x14ac:dyDescent="0.35">
      <c r="A33" t="s">
        <v>197</v>
      </c>
      <c r="B33" t="s">
        <v>198</v>
      </c>
    </row>
    <row r="34" spans="1:2" x14ac:dyDescent="0.35">
      <c r="A34" t="s">
        <v>199</v>
      </c>
      <c r="B34" t="s">
        <v>200</v>
      </c>
    </row>
    <row r="35" spans="1:2" x14ac:dyDescent="0.35">
      <c r="A35" t="s">
        <v>201</v>
      </c>
      <c r="B35" t="s">
        <v>128</v>
      </c>
    </row>
    <row r="36" spans="1:2" x14ac:dyDescent="0.35">
      <c r="A36" t="s">
        <v>202</v>
      </c>
      <c r="B36" t="s">
        <v>203</v>
      </c>
    </row>
    <row r="37" spans="1:2" x14ac:dyDescent="0.35">
      <c r="A37" t="s">
        <v>204</v>
      </c>
      <c r="B37" t="s">
        <v>205</v>
      </c>
    </row>
    <row r="38" spans="1:2" x14ac:dyDescent="0.35">
      <c r="A38" t="s">
        <v>206</v>
      </c>
      <c r="B38" t="s">
        <v>207</v>
      </c>
    </row>
    <row r="39" spans="1:2" x14ac:dyDescent="0.35">
      <c r="A39" t="s">
        <v>208</v>
      </c>
      <c r="B39" t="s">
        <v>209</v>
      </c>
    </row>
    <row r="40" spans="1:2" x14ac:dyDescent="0.35">
      <c r="A40" t="s">
        <v>210</v>
      </c>
      <c r="B40" t="s">
        <v>211</v>
      </c>
    </row>
    <row r="41" spans="1:2" x14ac:dyDescent="0.35">
      <c r="A41" t="s">
        <v>212</v>
      </c>
      <c r="B41" t="s">
        <v>213</v>
      </c>
    </row>
    <row r="42" spans="1:2" x14ac:dyDescent="0.35">
      <c r="A42" t="s">
        <v>130</v>
      </c>
      <c r="B42" t="s">
        <v>214</v>
      </c>
    </row>
    <row r="43" spans="1:2" x14ac:dyDescent="0.35">
      <c r="A43" t="s">
        <v>215</v>
      </c>
      <c r="B43" t="s">
        <v>216</v>
      </c>
    </row>
    <row r="44" spans="1:2" x14ac:dyDescent="0.35">
      <c r="A44" t="s">
        <v>217</v>
      </c>
      <c r="B44" t="s">
        <v>218</v>
      </c>
    </row>
    <row r="45" spans="1:2" x14ac:dyDescent="0.35">
      <c r="A45" t="s">
        <v>219</v>
      </c>
      <c r="B45" t="s">
        <v>220</v>
      </c>
    </row>
    <row r="46" spans="1:2" x14ac:dyDescent="0.35">
      <c r="A46" t="s">
        <v>221</v>
      </c>
      <c r="B46" t="s">
        <v>222</v>
      </c>
    </row>
    <row r="47" spans="1:2" x14ac:dyDescent="0.35">
      <c r="A47" t="s">
        <v>223</v>
      </c>
      <c r="B47" t="s">
        <v>224</v>
      </c>
    </row>
    <row r="48" spans="1:2" x14ac:dyDescent="0.35">
      <c r="A48" t="s">
        <v>225</v>
      </c>
      <c r="B48" t="s">
        <v>226</v>
      </c>
    </row>
    <row r="49" spans="1:2" x14ac:dyDescent="0.35">
      <c r="A49" t="s">
        <v>227</v>
      </c>
      <c r="B49" t="s">
        <v>228</v>
      </c>
    </row>
    <row r="50" spans="1:2" x14ac:dyDescent="0.35">
      <c r="A50" t="s">
        <v>229</v>
      </c>
      <c r="B50" t="s">
        <v>159</v>
      </c>
    </row>
    <row r="51" spans="1:2" x14ac:dyDescent="0.35">
      <c r="A51" t="s">
        <v>230</v>
      </c>
      <c r="B51" t="s">
        <v>231</v>
      </c>
    </row>
    <row r="52" spans="1:2" x14ac:dyDescent="0.35">
      <c r="A52" t="s">
        <v>232</v>
      </c>
      <c r="B52" t="s">
        <v>233</v>
      </c>
    </row>
    <row r="53" spans="1:2" x14ac:dyDescent="0.35">
      <c r="A53" t="s">
        <v>122</v>
      </c>
      <c r="B53" t="s">
        <v>124</v>
      </c>
    </row>
    <row r="54" spans="1:2" x14ac:dyDescent="0.35">
      <c r="A54" t="s">
        <v>234</v>
      </c>
      <c r="B54" t="s">
        <v>163</v>
      </c>
    </row>
    <row r="55" spans="1:2" x14ac:dyDescent="0.35">
      <c r="A55" t="s">
        <v>235</v>
      </c>
      <c r="B55" t="s">
        <v>236</v>
      </c>
    </row>
    <row r="56" spans="1:2" x14ac:dyDescent="0.35">
      <c r="A56" t="s">
        <v>237</v>
      </c>
      <c r="B56" t="s">
        <v>238</v>
      </c>
    </row>
    <row r="57" spans="1:2" x14ac:dyDescent="0.35">
      <c r="A57" t="s">
        <v>239</v>
      </c>
      <c r="B57" t="s">
        <v>240</v>
      </c>
    </row>
    <row r="58" spans="1:2" x14ac:dyDescent="0.35">
      <c r="A58" t="s">
        <v>241</v>
      </c>
      <c r="B58" t="s">
        <v>242</v>
      </c>
    </row>
    <row r="59" spans="1:2" x14ac:dyDescent="0.35">
      <c r="A59" t="s">
        <v>243</v>
      </c>
      <c r="B59" t="s">
        <v>171</v>
      </c>
    </row>
    <row r="63" spans="1:2" x14ac:dyDescent="0.35">
      <c r="A63" t="s">
        <v>244</v>
      </c>
    </row>
    <row r="64" spans="1:2" x14ac:dyDescent="0.35">
      <c r="A64" t="s">
        <v>245</v>
      </c>
    </row>
    <row r="65" spans="1:2" x14ac:dyDescent="0.35">
      <c r="A65" t="s">
        <v>23</v>
      </c>
    </row>
    <row r="66" spans="1:2" x14ac:dyDescent="0.35">
      <c r="A66" t="s">
        <v>246</v>
      </c>
    </row>
    <row r="70" spans="1:2" x14ac:dyDescent="0.35">
      <c r="A70" t="s">
        <v>12</v>
      </c>
      <c r="B70" s="4">
        <v>1</v>
      </c>
    </row>
    <row r="71" spans="1:2" x14ac:dyDescent="0.35">
      <c r="A71" t="s">
        <v>10</v>
      </c>
      <c r="B71" s="4">
        <v>2</v>
      </c>
    </row>
    <row r="72" spans="1:2" x14ac:dyDescent="0.35">
      <c r="A72" t="s">
        <v>11</v>
      </c>
      <c r="B72" s="4">
        <v>3</v>
      </c>
    </row>
    <row r="73" spans="1:2" x14ac:dyDescent="0.35">
      <c r="A73" t="s">
        <v>13</v>
      </c>
      <c r="B73" s="4">
        <v>1</v>
      </c>
    </row>
    <row r="74" spans="1:2" x14ac:dyDescent="0.35">
      <c r="A74" t="s">
        <v>247</v>
      </c>
      <c r="B74" s="4">
        <v>-1</v>
      </c>
    </row>
  </sheetData>
  <sheetProtection algorithmName="SHA-512" hashValue="4TAsdT7Bq4XsQu8YHinPOjKJJ9dDPEJAKlSuZjz4exSZj9WaSrCgQaBxEyqrvQmCi6Dll6loWUuIXYyMaBnfsw==" saltValue="5xMBC9sxpVKe7KiIMxcs2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B66A0CC7BD7E49B6D7A42D1A43B533" ma:contentTypeVersion="3" ma:contentTypeDescription="Create a new document." ma:contentTypeScope="" ma:versionID="0ff993332f62e7e4db7f180a13365446">
  <xsd:schema xmlns:xsd="http://www.w3.org/2001/XMLSchema" xmlns:xs="http://www.w3.org/2001/XMLSchema" xmlns:p="http://schemas.microsoft.com/office/2006/metadata/properties" xmlns:ns2="e19e4209-1be1-4803-8ff7-52e5d9232b2e" targetNamespace="http://schemas.microsoft.com/office/2006/metadata/properties" ma:root="true" ma:fieldsID="d450c41589a1ab244dc6fdf9f6b4fdc6" ns2:_="">
    <xsd:import namespace="e19e4209-1be1-4803-8ff7-52e5d9232b2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9e4209-1be1-4803-8ff7-52e5d9232b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9426F9-3529-4FB0-AF1C-2B780FFA9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9e4209-1be1-4803-8ff7-52e5d9232b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47BBC1-4B9C-40B5-8E92-AA725DC09D9F}">
  <ds:schemaRefs>
    <ds:schemaRef ds:uri="http://schemas.microsoft.com/sharepoint/v3/contenttype/forms"/>
  </ds:schemaRefs>
</ds:datastoreItem>
</file>

<file path=customXml/itemProps3.xml><?xml version="1.0" encoding="utf-8"?>
<ds:datastoreItem xmlns:ds="http://schemas.openxmlformats.org/officeDocument/2006/customXml" ds:itemID="{F4F50F43-55F5-48C0-A1A6-871D90B54812}">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b4199b9c-a89e-442f-9799-431511f14748}" enabled="1" method="Privileged" siteId="{10efe0bd-a030-4bca-809c-b5e6745e499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SummaryPage</vt:lpstr>
      <vt:lpstr>Section1</vt:lpstr>
      <vt:lpstr>Section2</vt:lpstr>
      <vt:lpstr>Section3</vt:lpstr>
      <vt:lpstr>Section4</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Mcnab</dc:creator>
  <cp:keywords/>
  <dc:description/>
  <cp:lastModifiedBy>Bryan McKellar (NHS Highland)</cp:lastModifiedBy>
  <cp:revision/>
  <dcterms:created xsi:type="dcterms:W3CDTF">2024-05-02T11:23:53Z</dcterms:created>
  <dcterms:modified xsi:type="dcterms:W3CDTF">2026-09-29T07:58:30Z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0x0101007DB66A0CC7BD7E49B6D7A42D1A43B533</vt:lpwstr>
  </property>
  <property fmtid="{D5CDD505-2E9C-101B-9397-08002B2CF9AE}" pid="3" name="MediaServiceImageTags">
    <vt:lpwstr/>
  </property>
</Properties>
</file>