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H:\Committees\Governance Committees\Staff Governance Committee\Circulated Papers\2026\2026 09 02\"/>
    </mc:Choice>
  </mc:AlternateContent>
  <xr:revisionPtr revIDLastSave="0" documentId="13_ncr:1_{EB5A7BB5-737C-496F-9DD1-7C3D0E63B60D}" xr6:coauthVersionLast="47" xr6:coauthVersionMax="47" xr10:uidLastSave="{00000000-0000-0000-0000-000000000000}"/>
  <bookViews>
    <workbookView xWindow="-24120" yWindow="-930" windowWidth="24240" windowHeight="13020" activeTab="6" xr2:uid="{00000000-000D-0000-FFFF-FFFF00000000}"/>
  </bookViews>
  <sheets>
    <sheet name="Guidance" sheetId="8" r:id="rId1"/>
    <sheet name="AfC rates" sheetId="1" r:id="rId2"/>
    <sheet name="Resident Doctors rates" sheetId="2" r:id="rId3"/>
    <sheet name="Other medical grades rates" sheetId="6" r:id="rId4"/>
    <sheet name="Dental rates" sheetId="7" r:id="rId5"/>
    <sheet name="Reporting template Page 1" sheetId="9" r:id="rId6"/>
    <sheet name="Reporting template page 2" sheetId="10"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1" l="1"/>
  <c r="D8" i="1"/>
  <c r="D9" i="1"/>
  <c r="D10" i="1"/>
  <c r="D11" i="1"/>
  <c r="D12" i="1"/>
  <c r="D13" i="1"/>
  <c r="D14" i="1"/>
  <c r="D15" i="1"/>
  <c r="D16" i="1"/>
  <c r="D17" i="1"/>
  <c r="D6" i="1"/>
  <c r="D66" i="1"/>
  <c r="D67" i="1"/>
  <c r="D68" i="1"/>
  <c r="D69" i="1"/>
  <c r="D70" i="1"/>
  <c r="D71" i="1"/>
  <c r="D72" i="1"/>
  <c r="D73" i="1"/>
  <c r="D74" i="1"/>
  <c r="D75" i="1"/>
  <c r="D76" i="1"/>
  <c r="D65" i="1"/>
  <c r="D50" i="1"/>
  <c r="D51" i="1"/>
  <c r="D52" i="1"/>
  <c r="D53" i="1"/>
  <c r="D54" i="1"/>
  <c r="D55" i="1"/>
  <c r="D56" i="1"/>
  <c r="D57" i="1"/>
  <c r="D58" i="1"/>
  <c r="D59" i="1"/>
  <c r="D49" i="1"/>
  <c r="D48" i="1"/>
  <c r="D32" i="1"/>
  <c r="D33" i="1"/>
  <c r="D34" i="1"/>
  <c r="D35" i="1"/>
  <c r="D36" i="1"/>
  <c r="D37" i="1"/>
  <c r="D38" i="1"/>
  <c r="D39" i="1"/>
  <c r="D40" i="1"/>
  <c r="D41" i="1"/>
  <c r="D42" i="1"/>
  <c r="D31" i="1"/>
  <c r="E9" i="7"/>
  <c r="F9" i="7" s="1"/>
  <c r="E11" i="7"/>
  <c r="E12" i="7"/>
  <c r="E10" i="7"/>
  <c r="G9" i="7" l="1"/>
  <c r="H9" i="7" s="1"/>
  <c r="I9" i="7" s="1"/>
  <c r="G26" i="2"/>
  <c r="G11" i="7" l="1"/>
  <c r="G12" i="7"/>
  <c r="G10" i="7"/>
  <c r="F39" i="1"/>
  <c r="F40" i="1"/>
  <c r="F41" i="1"/>
  <c r="F42" i="1"/>
  <c r="F31" i="1"/>
  <c r="G12" i="2"/>
  <c r="I12" i="2" s="1"/>
  <c r="K12" i="2" s="1"/>
  <c r="G45" i="2"/>
  <c r="I45" i="2" s="1"/>
  <c r="K45" i="2" s="1"/>
  <c r="H45" i="2"/>
  <c r="J45" i="2" s="1"/>
  <c r="G38" i="2"/>
  <c r="I38" i="2" s="1"/>
  <c r="K38" i="2" s="1"/>
  <c r="H38" i="2"/>
  <c r="J38" i="2" s="1"/>
  <c r="G31" i="2"/>
  <c r="I31" i="2" s="1"/>
  <c r="K31" i="2" s="1"/>
  <c r="H31" i="2"/>
  <c r="J31" i="2" s="1"/>
  <c r="G24" i="2"/>
  <c r="I24" i="2" s="1"/>
  <c r="K24" i="2" s="1"/>
  <c r="H24" i="2"/>
  <c r="J24" i="2" s="1"/>
  <c r="G17" i="2"/>
  <c r="I17" i="2" s="1"/>
  <c r="K17" i="2" s="1"/>
  <c r="H17" i="2"/>
  <c r="J17" i="2" s="1"/>
  <c r="H24" i="6"/>
  <c r="J24" i="6" s="1"/>
  <c r="G25" i="6"/>
  <c r="G26" i="6"/>
  <c r="G24" i="6"/>
  <c r="G10" i="6"/>
  <c r="G11" i="6"/>
  <c r="G12" i="6"/>
  <c r="H12" i="6" s="1"/>
  <c r="J12" i="6" s="1"/>
  <c r="G13" i="6"/>
  <c r="G14" i="6"/>
  <c r="G15" i="6"/>
  <c r="H15" i="6" s="1"/>
  <c r="J15" i="6" s="1"/>
  <c r="G16" i="6"/>
  <c r="G17" i="6"/>
  <c r="G18" i="6"/>
  <c r="H18" i="6" s="1"/>
  <c r="J18" i="6" s="1"/>
  <c r="G19" i="6"/>
  <c r="G20" i="6"/>
  <c r="G9" i="6"/>
  <c r="H9" i="6" s="1"/>
  <c r="J9" i="6" s="1"/>
  <c r="H27" i="2"/>
  <c r="J27" i="2" s="1"/>
  <c r="F32" i="1"/>
  <c r="F33" i="1"/>
  <c r="F34" i="1"/>
  <c r="F35" i="1"/>
  <c r="F36" i="1"/>
  <c r="F37" i="1"/>
  <c r="F38" i="1"/>
  <c r="F7" i="1"/>
  <c r="F8" i="1"/>
  <c r="F9" i="1"/>
  <c r="F10" i="1"/>
  <c r="F11" i="1"/>
  <c r="F12" i="1"/>
  <c r="F13" i="1"/>
  <c r="F14" i="1"/>
  <c r="F15" i="1"/>
  <c r="F16" i="1"/>
  <c r="F17" i="1"/>
  <c r="F6" i="1"/>
  <c r="H13" i="2"/>
  <c r="J13" i="2" s="1"/>
  <c r="H14" i="2"/>
  <c r="J14" i="2" s="1"/>
  <c r="H15" i="2"/>
  <c r="J15" i="2" s="1"/>
  <c r="H16" i="2"/>
  <c r="J16" i="2" s="1"/>
  <c r="H18" i="2"/>
  <c r="J18" i="2" s="1"/>
  <c r="H19" i="2"/>
  <c r="J19" i="2" s="1"/>
  <c r="H20" i="2"/>
  <c r="J20" i="2" s="1"/>
  <c r="H21" i="2"/>
  <c r="J21" i="2" s="1"/>
  <c r="H22" i="2"/>
  <c r="J22" i="2" s="1"/>
  <c r="H23" i="2"/>
  <c r="J23" i="2" s="1"/>
  <c r="H25" i="2"/>
  <c r="J25" i="2" s="1"/>
  <c r="H26" i="2"/>
  <c r="J26" i="2" s="1"/>
  <c r="H28" i="2"/>
  <c r="J28" i="2" s="1"/>
  <c r="H29" i="2"/>
  <c r="J29" i="2" s="1"/>
  <c r="H30" i="2"/>
  <c r="J30" i="2" s="1"/>
  <c r="H32" i="2"/>
  <c r="J32" i="2" s="1"/>
  <c r="H33" i="2"/>
  <c r="J33" i="2" s="1"/>
  <c r="H34" i="2"/>
  <c r="J34" i="2" s="1"/>
  <c r="H35" i="2"/>
  <c r="H36" i="2"/>
  <c r="J36" i="2" s="1"/>
  <c r="H37" i="2"/>
  <c r="J37" i="2" s="1"/>
  <c r="H39" i="2"/>
  <c r="J39" i="2" s="1"/>
  <c r="H40" i="2"/>
  <c r="J40" i="2" s="1"/>
  <c r="H41" i="2"/>
  <c r="J41" i="2" s="1"/>
  <c r="H42" i="2"/>
  <c r="J42" i="2" s="1"/>
  <c r="H43" i="2"/>
  <c r="J43" i="2" s="1"/>
  <c r="H44" i="2"/>
  <c r="J44" i="2" s="1"/>
  <c r="H46" i="2"/>
  <c r="J46" i="2" s="1"/>
  <c r="H47" i="2"/>
  <c r="J35" i="2"/>
  <c r="H12" i="2"/>
  <c r="J12" i="2" s="1"/>
  <c r="G20" i="2"/>
  <c r="I20" i="2" s="1"/>
  <c r="K20" i="2" s="1"/>
  <c r="G21" i="2"/>
  <c r="I21" i="2" s="1"/>
  <c r="K21" i="2" s="1"/>
  <c r="G22" i="2"/>
  <c r="I22" i="2" s="1"/>
  <c r="K22" i="2" s="1"/>
  <c r="G23" i="2"/>
  <c r="I23" i="2" s="1"/>
  <c r="K23" i="2" s="1"/>
  <c r="G25" i="2"/>
  <c r="I25" i="2" s="1"/>
  <c r="K25" i="2" s="1"/>
  <c r="I26" i="2"/>
  <c r="K26" i="2" s="1"/>
  <c r="G27" i="2"/>
  <c r="G28" i="2"/>
  <c r="G29" i="2"/>
  <c r="I29" i="2" s="1"/>
  <c r="K29" i="2" s="1"/>
  <c r="G30" i="2"/>
  <c r="I30" i="2" s="1"/>
  <c r="K30" i="2" s="1"/>
  <c r="G32" i="2"/>
  <c r="I32" i="2" s="1"/>
  <c r="K32" i="2" s="1"/>
  <c r="G33" i="2"/>
  <c r="I33" i="2" s="1"/>
  <c r="K33" i="2" s="1"/>
  <c r="G34" i="2"/>
  <c r="I34" i="2" s="1"/>
  <c r="K34" i="2" s="1"/>
  <c r="G35" i="2"/>
  <c r="I35" i="2" s="1"/>
  <c r="K35" i="2" s="1"/>
  <c r="G36" i="2"/>
  <c r="G37" i="2"/>
  <c r="I37" i="2" s="1"/>
  <c r="K37" i="2" s="1"/>
  <c r="G39" i="2"/>
  <c r="I39" i="2" s="1"/>
  <c r="K39" i="2" s="1"/>
  <c r="G40" i="2"/>
  <c r="I40" i="2" s="1"/>
  <c r="K40" i="2" s="1"/>
  <c r="G41" i="2"/>
  <c r="I41" i="2" s="1"/>
  <c r="K41" i="2" s="1"/>
  <c r="L12" i="2" l="1"/>
  <c r="M12" i="2" s="1"/>
  <c r="L45" i="2"/>
  <c r="M45" i="2" s="1"/>
  <c r="L38" i="2"/>
  <c r="M38" i="2" s="1"/>
  <c r="L31" i="2"/>
  <c r="M31" i="2" s="1"/>
  <c r="L24" i="2"/>
  <c r="M24" i="2" s="1"/>
  <c r="L17" i="2"/>
  <c r="M17" i="2" s="1"/>
  <c r="I28" i="2"/>
  <c r="K28" i="2" s="1"/>
  <c r="I27" i="2"/>
  <c r="I36" i="2"/>
  <c r="K36" i="2" s="1"/>
  <c r="L37" i="2"/>
  <c r="M37" i="2" s="1"/>
  <c r="L26" i="2"/>
  <c r="M26" i="2" s="1"/>
  <c r="L41" i="2"/>
  <c r="M41" i="2" s="1"/>
  <c r="L23" i="2"/>
  <c r="M23" i="2" s="1"/>
  <c r="L30" i="2"/>
  <c r="M30" i="2" s="1"/>
  <c r="L22" i="2"/>
  <c r="M22" i="2" s="1"/>
  <c r="L32" i="2"/>
  <c r="M32" i="2" s="1"/>
  <c r="L39" i="2"/>
  <c r="M39" i="2" s="1"/>
  <c r="L33" i="2"/>
  <c r="M33" i="2" s="1"/>
  <c r="L40" i="2"/>
  <c r="M40" i="2" s="1"/>
  <c r="L35" i="2"/>
  <c r="M35" i="2" s="1"/>
  <c r="L29" i="2"/>
  <c r="M29" i="2" s="1"/>
  <c r="L21" i="2"/>
  <c r="M21" i="2" s="1"/>
  <c r="L36" i="2"/>
  <c r="M36" i="2" s="1"/>
  <c r="L20" i="2"/>
  <c r="M20" i="2" s="1"/>
  <c r="L34" i="2"/>
  <c r="M34" i="2" s="1"/>
  <c r="L25" i="2"/>
  <c r="M25" i="2" s="1"/>
  <c r="I10" i="6"/>
  <c r="I11" i="6"/>
  <c r="I12" i="6"/>
  <c r="I13" i="6"/>
  <c r="I14" i="6"/>
  <c r="I15" i="6"/>
  <c r="I16" i="6"/>
  <c r="I17" i="6"/>
  <c r="I18" i="6"/>
  <c r="I19" i="6"/>
  <c r="I20" i="6"/>
  <c r="I24" i="6"/>
  <c r="I25" i="6"/>
  <c r="I26" i="6"/>
  <c r="I9" i="6"/>
  <c r="J47" i="2"/>
  <c r="F19" i="6"/>
  <c r="H19" i="6" s="1"/>
  <c r="J19" i="6" s="1"/>
  <c r="F20" i="6"/>
  <c r="H20" i="6" s="1"/>
  <c r="J20" i="6" s="1"/>
  <c r="F13" i="6"/>
  <c r="H13" i="6" s="1"/>
  <c r="J13" i="6" s="1"/>
  <c r="F14" i="6"/>
  <c r="H14" i="6" s="1"/>
  <c r="J14" i="6" s="1"/>
  <c r="K27" i="2" l="1"/>
  <c r="L27" i="2" s="1"/>
  <c r="M27" i="2" s="1"/>
  <c r="L28" i="2"/>
  <c r="M28" i="2" s="1"/>
  <c r="K20" i="6"/>
  <c r="L20" i="6" s="1"/>
  <c r="K18" i="6"/>
  <c r="L18" i="6" s="1"/>
  <c r="K12" i="6"/>
  <c r="L12" i="6" s="1"/>
  <c r="K14" i="6"/>
  <c r="L14" i="6" s="1"/>
  <c r="K19" i="6" l="1"/>
  <c r="L19" i="6" s="1"/>
  <c r="K13" i="6"/>
  <c r="L13" i="6" s="1"/>
  <c r="F25" i="6" l="1"/>
  <c r="H25" i="6" s="1"/>
  <c r="J25" i="6" s="1"/>
  <c r="F16" i="6"/>
  <c r="H16" i="6" s="1"/>
  <c r="J16" i="6" s="1"/>
  <c r="F10" i="6"/>
  <c r="H10" i="6" s="1"/>
  <c r="J10" i="6" s="1"/>
  <c r="F26" i="6"/>
  <c r="H26" i="6" s="1"/>
  <c r="J26" i="6" s="1"/>
  <c r="F17" i="6"/>
  <c r="H17" i="6" s="1"/>
  <c r="J17" i="6" s="1"/>
  <c r="F11" i="6"/>
  <c r="H11" i="6" s="1"/>
  <c r="J11" i="6" s="1"/>
  <c r="G47" i="2" l="1"/>
  <c r="I47" i="2" s="1"/>
  <c r="K47" i="2" s="1"/>
  <c r="G46" i="2"/>
  <c r="I46" i="2" s="1"/>
  <c r="K46" i="2" s="1"/>
  <c r="G44" i="2"/>
  <c r="I44" i="2" s="1"/>
  <c r="K44" i="2" s="1"/>
  <c r="G43" i="2"/>
  <c r="I43" i="2" s="1"/>
  <c r="K43" i="2" s="1"/>
  <c r="G42" i="2"/>
  <c r="G14" i="2"/>
  <c r="I14" i="2" s="1"/>
  <c r="K14" i="2" s="1"/>
  <c r="G15" i="2"/>
  <c r="G16" i="2"/>
  <c r="G18" i="2"/>
  <c r="G19" i="2"/>
  <c r="G13" i="2"/>
  <c r="I13" i="2" s="1"/>
  <c r="F12" i="7"/>
  <c r="F11" i="7"/>
  <c r="K13" i="2" l="1"/>
  <c r="L13" i="2"/>
  <c r="M13" i="2" s="1"/>
  <c r="I16" i="2"/>
  <c r="I42" i="2"/>
  <c r="I15" i="2"/>
  <c r="I19" i="2"/>
  <c r="I18" i="2"/>
  <c r="L43" i="2"/>
  <c r="M43" i="2" s="1"/>
  <c r="L44" i="2"/>
  <c r="M44" i="2" s="1"/>
  <c r="L46" i="2"/>
  <c r="M46" i="2" s="1"/>
  <c r="L14" i="2"/>
  <c r="M14" i="2" s="1"/>
  <c r="H11" i="7"/>
  <c r="I11" i="7" s="1"/>
  <c r="F10" i="7"/>
  <c r="H12" i="7"/>
  <c r="I12" i="7" s="1"/>
  <c r="K18" i="2" l="1"/>
  <c r="L18" i="2" s="1"/>
  <c r="M18" i="2" s="1"/>
  <c r="K19" i="2"/>
  <c r="L19" i="2" s="1"/>
  <c r="M19" i="2" s="1"/>
  <c r="K15" i="2"/>
  <c r="L15" i="2" s="1"/>
  <c r="M15" i="2" s="1"/>
  <c r="K42" i="2"/>
  <c r="L42" i="2" s="1"/>
  <c r="M42" i="2" s="1"/>
  <c r="K16" i="2"/>
  <c r="L16" i="2" s="1"/>
  <c r="M16" i="2" s="1"/>
  <c r="L47" i="2"/>
  <c r="M47" i="2" s="1"/>
  <c r="H10" i="7"/>
  <c r="I10" i="7" s="1"/>
  <c r="K17" i="6"/>
  <c r="L17" i="6" s="1"/>
  <c r="K16" i="6" l="1"/>
  <c r="L16" i="6" s="1"/>
  <c r="K24" i="6"/>
  <c r="L24" i="6" s="1"/>
  <c r="K9" i="6"/>
  <c r="L9" i="6" s="1"/>
  <c r="K15" i="6" l="1"/>
  <c r="L15" i="6" s="1"/>
  <c r="K26" i="6"/>
  <c r="L26" i="6" s="1"/>
  <c r="K25" i="6"/>
  <c r="L25" i="6" s="1"/>
  <c r="K10" i="6"/>
  <c r="L10" i="6" s="1"/>
  <c r="K11" i="6"/>
  <c r="L11" i="6" s="1"/>
  <c r="E73" i="1" l="1"/>
  <c r="F73" i="1" s="1"/>
  <c r="H73" i="1" s="1"/>
  <c r="E76" i="1"/>
  <c r="F76" i="1" s="1"/>
  <c r="H76" i="1" s="1"/>
  <c r="E75" i="1"/>
  <c r="E74" i="1"/>
  <c r="E72" i="1"/>
  <c r="F72" i="1" s="1"/>
  <c r="H72" i="1" s="1"/>
  <c r="E68" i="1"/>
  <c r="F68" i="1" s="1"/>
  <c r="H68" i="1" s="1"/>
  <c r="E67" i="1"/>
  <c r="E66" i="1"/>
  <c r="E54" i="1"/>
  <c r="E58" i="1"/>
  <c r="F58" i="1" s="1"/>
  <c r="H58" i="1" s="1"/>
  <c r="E57" i="1"/>
  <c r="E56" i="1"/>
  <c r="E52" i="1"/>
  <c r="E51" i="1"/>
  <c r="E49" i="1"/>
  <c r="E48" i="1"/>
  <c r="E42" i="1"/>
  <c r="E33" i="1"/>
  <c r="E31" i="1"/>
  <c r="E12" i="1"/>
  <c r="E16" i="1"/>
  <c r="F49" i="1" l="1"/>
  <c r="E59" i="1"/>
  <c r="F59" i="1" s="1"/>
  <c r="H59" i="1" s="1"/>
  <c r="E65" i="1"/>
  <c r="F65" i="1" s="1"/>
  <c r="H65" i="1" s="1"/>
  <c r="F54" i="1"/>
  <c r="E55" i="1"/>
  <c r="F55" i="1" s="1"/>
  <c r="H55" i="1" s="1"/>
  <c r="G58" i="1"/>
  <c r="G68" i="1"/>
  <c r="G76" i="1"/>
  <c r="G72" i="1"/>
  <c r="G73" i="1"/>
  <c r="F52" i="1"/>
  <c r="H52" i="1" s="1"/>
  <c r="E14" i="1"/>
  <c r="E35" i="1"/>
  <c r="G35" i="1" s="1"/>
  <c r="H35" i="1" s="1"/>
  <c r="E70" i="1"/>
  <c r="F70" i="1" s="1"/>
  <c r="H70" i="1" s="1"/>
  <c r="E50" i="1"/>
  <c r="F50" i="1" s="1"/>
  <c r="H50" i="1" s="1"/>
  <c r="E53" i="1"/>
  <c r="F53" i="1" s="1"/>
  <c r="H53" i="1" s="1"/>
  <c r="E71" i="1"/>
  <c r="F71" i="1" s="1"/>
  <c r="H71" i="1" s="1"/>
  <c r="F75" i="1"/>
  <c r="H75" i="1" s="1"/>
  <c r="F67" i="1"/>
  <c r="H67" i="1" s="1"/>
  <c r="F51" i="1"/>
  <c r="H51" i="1" s="1"/>
  <c r="E13" i="1"/>
  <c r="E34" i="1"/>
  <c r="G34" i="1" s="1"/>
  <c r="H34" i="1" s="1"/>
  <c r="F48" i="1"/>
  <c r="H48" i="1" s="1"/>
  <c r="G33" i="1"/>
  <c r="H33" i="1" s="1"/>
  <c r="F74" i="1"/>
  <c r="H74" i="1" s="1"/>
  <c r="F66" i="1"/>
  <c r="H66" i="1" s="1"/>
  <c r="E41" i="1"/>
  <c r="F57" i="1"/>
  <c r="E11" i="1"/>
  <c r="E40" i="1"/>
  <c r="G40" i="1" s="1"/>
  <c r="H40" i="1" s="1"/>
  <c r="E32" i="1"/>
  <c r="G32" i="1" s="1"/>
  <c r="H32" i="1" s="1"/>
  <c r="F56" i="1"/>
  <c r="E6" i="1"/>
  <c r="E10" i="1"/>
  <c r="E39" i="1"/>
  <c r="G39" i="1" s="1"/>
  <c r="H39" i="1" s="1"/>
  <c r="E17" i="1"/>
  <c r="E9" i="1"/>
  <c r="E38" i="1"/>
  <c r="G38" i="1" s="1"/>
  <c r="H38" i="1" s="1"/>
  <c r="E8" i="1"/>
  <c r="E37" i="1"/>
  <c r="G37" i="1" s="1"/>
  <c r="H37" i="1" s="1"/>
  <c r="E69" i="1"/>
  <c r="F69" i="1" s="1"/>
  <c r="H69" i="1" s="1"/>
  <c r="E15" i="1"/>
  <c r="E7" i="1"/>
  <c r="E36" i="1"/>
  <c r="G36" i="1" s="1"/>
  <c r="H36" i="1" s="1"/>
  <c r="G31" i="1"/>
  <c r="H31" i="1" s="1"/>
  <c r="G42" i="1"/>
  <c r="H42" i="1" s="1"/>
  <c r="G8" i="1"/>
  <c r="H8" i="1"/>
  <c r="H15" i="1"/>
  <c r="G9" i="1"/>
  <c r="H6" i="1"/>
  <c r="H12" i="1"/>
  <c r="G7" i="1"/>
  <c r="H7" i="1"/>
  <c r="G15" i="1"/>
  <c r="H16" i="1"/>
  <c r="H9" i="1"/>
  <c r="G14" i="1"/>
  <c r="H11" i="1"/>
  <c r="G13" i="1"/>
  <c r="G17" i="1"/>
  <c r="G10" i="1"/>
  <c r="H14" i="1"/>
  <c r="G6" i="1"/>
  <c r="G16" i="1"/>
  <c r="G12" i="1"/>
  <c r="H17" i="1"/>
  <c r="H13" i="1"/>
  <c r="H10" i="1"/>
  <c r="G11" i="1"/>
  <c r="G54" i="1" l="1"/>
  <c r="H54" i="1"/>
  <c r="G56" i="1"/>
  <c r="H56" i="1"/>
  <c r="G57" i="1"/>
  <c r="H57" i="1"/>
  <c r="G49" i="1"/>
  <c r="H49" i="1"/>
  <c r="I49" i="1" s="1"/>
  <c r="J49" i="1" s="1"/>
  <c r="I73" i="1"/>
  <c r="J73" i="1" s="1"/>
  <c r="G41" i="1"/>
  <c r="H41" i="1" s="1"/>
  <c r="I72" i="1"/>
  <c r="J72" i="1" s="1"/>
  <c r="I76" i="1"/>
  <c r="J76" i="1" s="1"/>
  <c r="G59" i="1"/>
  <c r="I59" i="1" s="1"/>
  <c r="J59" i="1" s="1"/>
  <c r="G55" i="1"/>
  <c r="G65" i="1"/>
  <c r="I58" i="1"/>
  <c r="J58" i="1" s="1"/>
  <c r="I68" i="1"/>
  <c r="J68" i="1" s="1"/>
  <c r="G50" i="1"/>
  <c r="G69" i="1"/>
  <c r="G71" i="1"/>
  <c r="G53" i="1"/>
  <c r="G75" i="1"/>
  <c r="I56" i="1"/>
  <c r="J56" i="1" s="1"/>
  <c r="G48" i="1"/>
  <c r="G52" i="1"/>
  <c r="G70" i="1"/>
  <c r="G66" i="1"/>
  <c r="G51" i="1"/>
  <c r="G74" i="1"/>
  <c r="G67" i="1"/>
  <c r="I54" i="1" l="1"/>
  <c r="J54" i="1" s="1"/>
  <c r="I57" i="1"/>
  <c r="J57" i="1" s="1"/>
  <c r="I69" i="1"/>
  <c r="J69" i="1" s="1"/>
  <c r="I75" i="1"/>
  <c r="J75" i="1" s="1"/>
  <c r="I50" i="1"/>
  <c r="J50" i="1" s="1"/>
  <c r="I74" i="1"/>
  <c r="J74" i="1" s="1"/>
  <c r="I67" i="1"/>
  <c r="J67" i="1" s="1"/>
  <c r="I70" i="1"/>
  <c r="J70" i="1" s="1"/>
  <c r="I52" i="1"/>
  <c r="J52" i="1" s="1"/>
  <c r="I51" i="1"/>
  <c r="J51" i="1" s="1"/>
  <c r="I48" i="1"/>
  <c r="J48" i="1" s="1"/>
  <c r="I53" i="1"/>
  <c r="J53" i="1" s="1"/>
  <c r="I71" i="1"/>
  <c r="J71" i="1" s="1"/>
  <c r="I66" i="1"/>
  <c r="J66" i="1" s="1"/>
  <c r="I65" i="1"/>
  <c r="J65" i="1" s="1"/>
  <c r="I55" i="1"/>
  <c r="J55" i="1" s="1"/>
</calcChain>
</file>

<file path=xl/sharedStrings.xml><?xml version="1.0" encoding="utf-8"?>
<sst xmlns="http://schemas.openxmlformats.org/spreadsheetml/2006/main" count="5277" uniqueCount="199">
  <si>
    <t>V10</t>
  </si>
  <si>
    <t>V6.0</t>
  </si>
  <si>
    <t>Health and Care (Staffing) (Scotland) Act 2019 Quarterly Report on Agency Workers</t>
  </si>
  <si>
    <t>Section 12IB of the National Health Service (Scotland) Act 1978 ("the 1978 Act") as inserted by section 4 of the Health and Care (Staffing) (Scotland) Act 2019 ("the 2019 Act") requires all Health Boards, relevant Special Health Boards delivering direct patient care (i.e. NHS 24, the Scottish Ambulance Service Board, the State Hospitals Board for Scotland and the National Waiting Times Centre Board) and NHS National Services Scotland (referred to in the 2019 Act as the "Agency") (collectively referred to as "relevant organisations" in this template), to report quarterly to the Scottish Ministers on the use of high-cost agency staff.</t>
  </si>
  <si>
    <t>The report must contain the following information:
- The number of occasions (shifts) on which the Health Board has paid over 150% to secure the services of any agency worker, when compared to the amount that would be paid to a full-time equivalent employee of the Health Board or the Agency to fill the equivalent post for the same period.
- The amount paid on each occasion (expressed as a percentage of the amount that would be paid to a full-time equivalent employee of the Health Board to fill the equivalent post for the same period).
- The circumstances that have required this higher amount to be paid.</t>
  </si>
  <si>
    <t>This next tabs of this spreadsheet detail the rates to be used as a comparison for the 150%. Hourly rates, comprising the gross salary of an NHS employee, plus the employer pension and national insurance costs have been calculated for each band / grade for different working patterns/ banding. Any expenses that are recoverable by the employee in respect of working that shift must be added manually to the hourly rate.</t>
  </si>
  <si>
    <t xml:space="preserve">To calculate the cost of "to secure the services of an agency worker" the total cost paid for the agency worker should be used. This includes the hourly rate for the agency worker, plus any other payments that are made such as WTR, ENIC, pension, commission, VAT etc, plus any travel, subsistence or other costs. </t>
  </si>
  <si>
    <t>The percentage is then calculated by divided the total cost of the agency worker by the comparison rate for the NHS employee (plus any recoverable employee expenses) for the length of the shift.</t>
  </si>
  <si>
    <t>All agency workers that are within the scope of the Act should be included in the report: details of the professions included can be found at: https://www.gov.scot/publications/health-and-care-staffing-scotland-act-2019-overview/pages/roles-in-scope-of-the-act/. This relates to both agency workers used from frameworks and agency workers used off-framework.</t>
  </si>
  <si>
    <t>The last two tabs on the spreadsheet comprise the template for the quarterly reporting. The first of these two tabs asks relevant organisations for a narrative to support the data provided, guidance on this can be found in the tab. It also asks relevant organisations to assess their assurance as to the quality of data provided. Again, further guidance is provided in the tab. The organisation should then complete the declaration; an electronic signature is acceptable. The next tab is the raw data. It is noted that relevant organisations may be using systems such as BankStaff to manage the use of agency staff. If organisations can automatically run reports from their own systems (in Excel format), as long as they contain, as a minimum, the columns in the template, we are happy to receive the data in that format. Further guidance about raw data is found in the tab.</t>
  </si>
  <si>
    <t>Deadlines for reporting are:</t>
  </si>
  <si>
    <t>Quarter</t>
  </si>
  <si>
    <t>Report to be submitted by</t>
  </si>
  <si>
    <t xml:space="preserve">01 April to 30 June 2026	</t>
  </si>
  <si>
    <t>31 July 2026</t>
  </si>
  <si>
    <t>01 July to 30 September 2026</t>
  </si>
  <si>
    <t xml:space="preserve">01 October to 31 December 2026	</t>
  </si>
  <si>
    <t>29 January 2027</t>
  </si>
  <si>
    <t>01 January to 31 March 2027</t>
  </si>
  <si>
    <t>30 April 2027</t>
  </si>
  <si>
    <t>Reports should be submitted to hcsa@gov.scot. This email address can also be used for any enquiries.</t>
  </si>
  <si>
    <t xml:space="preserve">Employer Pension contribution details available here:  https://pensions.gov.scot/nhs/employers/employer-contributions and here https://pensions.gov.scot/sites/default/files/2023-11/2023-12_-_NHS_Circular_-_Changes_to_NHS_Employer_Contributions.pdf </t>
  </si>
  <si>
    <t>Employer National Insurance contribution detail here: https://www.gov.uk/national-insurance-rates-letters</t>
  </si>
  <si>
    <t>Table 1</t>
  </si>
  <si>
    <t>Pay figures for AfC</t>
  </si>
  <si>
    <t>Band</t>
  </si>
  <si>
    <t>2025-26 Salary</t>
  </si>
  <si>
    <t>Hourly rate</t>
  </si>
  <si>
    <t>Extra Enhanced hours allowances per hour</t>
  </si>
  <si>
    <t>Salary</t>
  </si>
  <si>
    <t>Pension cost per hour (22.5%)</t>
  </si>
  <si>
    <t>NI cost per hour (15.0%)</t>
  </si>
  <si>
    <t>Saturday, Night &amp; Unsocial</t>
  </si>
  <si>
    <t>Sunday &amp; Public holidays</t>
  </si>
  <si>
    <t>Band 1</t>
  </si>
  <si>
    <t>Band 2</t>
  </si>
  <si>
    <t>Band 3</t>
  </si>
  <si>
    <t>Band 4</t>
  </si>
  <si>
    <t>Band 5</t>
  </si>
  <si>
    <t>Band 6</t>
  </si>
  <si>
    <t>Band 7</t>
  </si>
  <si>
    <t>Band 8A </t>
  </si>
  <si>
    <t>Band 8B </t>
  </si>
  <si>
    <t>Band 8C </t>
  </si>
  <si>
    <t>Band 8D </t>
  </si>
  <si>
    <t>Band 9</t>
  </si>
  <si>
    <t>Source:</t>
  </si>
  <si>
    <t>Note:</t>
  </si>
  <si>
    <t>Salaries are those at the top of each band.</t>
  </si>
  <si>
    <t xml:space="preserve">Rates of enhanced hours for Saturday, night and unsocial hours are time plus 50%, 44%, 37% and 30% for bands 1, 2, 3 and 4 - 9 respectively. </t>
  </si>
  <si>
    <t xml:space="preserve">Rates of enhanced hours for Sunday and Public Holidays are double time, time plus 88%, 74% and 60% for bands 1, 2, 3 and 4 - 9 respectively. </t>
  </si>
  <si>
    <t>Table 2</t>
  </si>
  <si>
    <t>Calculation for agency reporting - normal working hours</t>
  </si>
  <si>
    <t>Normal working hours</t>
  </si>
  <si>
    <t>Salary (hourly rate)</t>
  </si>
  <si>
    <t>Comparison rate for agency calculation (per hour)</t>
  </si>
  <si>
    <t>150% of comparison rate (per hour)*</t>
  </si>
  <si>
    <t>*Note: travel, subsistence and other expenses must be added to this</t>
  </si>
  <si>
    <t>Table 3</t>
  </si>
  <si>
    <t>Calculation for agency reporting - Saturday, night and unsocial</t>
  </si>
  <si>
    <t>Extra enhanced hours allowance (per hour)</t>
  </si>
  <si>
    <t>Total hourly rate</t>
  </si>
  <si>
    <t>150% of  comparison rate (per hour)*</t>
  </si>
  <si>
    <t>Table 4</t>
  </si>
  <si>
    <t>Calculation for agency reporting - Sunday and public holidays</t>
  </si>
  <si>
    <t>Pay details are taken from the pay circular and annexes refer to annexes in this document:</t>
  </si>
  <si>
    <t>https://www.publications.scot.nhs.uk/files/pcs2024-dd-01.pdf</t>
  </si>
  <si>
    <t>Contract and banding details available on the BMA website</t>
  </si>
  <si>
    <t>https://www.bma.org.uk/pay-and-contracts/contracts/resident-doctor-contract/resident-doctor-contract-in-scotland</t>
  </si>
  <si>
    <t>https://www.bma.org.uk/pay-and-contracts/pay/pay-banding/how-pay-banding-works</t>
  </si>
  <si>
    <t>Calculation for agency reporting - Resident Doctors</t>
  </si>
  <si>
    <t>Grade</t>
  </si>
  <si>
    <t>Assumed estimate for weekly hours worked</t>
  </si>
  <si>
    <t>Banding Supplement Category</t>
  </si>
  <si>
    <t>Banding Supplement Rate</t>
  </si>
  <si>
    <t>Salary with banding supplement</t>
  </si>
  <si>
    <t>Salary without banding supplement (hourly rate)</t>
  </si>
  <si>
    <t>Salary with banding supplement (hourly rate)</t>
  </si>
  <si>
    <t>Foundation House Officer 1*</t>
  </si>
  <si>
    <t>No Banding</t>
  </si>
  <si>
    <t>Foundation House Officer 1</t>
  </si>
  <si>
    <t>Supplement for non-banded staff</t>
  </si>
  <si>
    <t>1C</t>
  </si>
  <si>
    <t>1B</t>
  </si>
  <si>
    <t>1A</t>
  </si>
  <si>
    <t>2B</t>
  </si>
  <si>
    <t>2A</t>
  </si>
  <si>
    <t>Foundation House Officer 2*</t>
  </si>
  <si>
    <t>Foundation House Officer 2</t>
  </si>
  <si>
    <t xml:space="preserve">1A </t>
  </si>
  <si>
    <t>Senior House Officer*</t>
  </si>
  <si>
    <t>Senior House Officer</t>
  </si>
  <si>
    <t>Speciality Registrar (1-2 years experience)*</t>
  </si>
  <si>
    <t>Speciality Registrar (1-2 years experience)</t>
  </si>
  <si>
    <t>Speciality Registrar (3+ years experience)*</t>
  </si>
  <si>
    <t>Speciality Registrar (3+ years experience)</t>
  </si>
  <si>
    <t xml:space="preserve">All Basic Hourly Rates are determined from the mid-point of the working hours associated with the banding supplement. </t>
  </si>
  <si>
    <t>Where specific banding is unavailable we suggest taking either the 50% 1A rows where banding is in place, or the No banding category if role known to be a solely 40 hour contract. These rows are denotes with (*'s).</t>
  </si>
  <si>
    <r>
      <rPr>
        <b/>
        <sz val="11"/>
        <color theme="1"/>
        <rFont val="Calibri"/>
        <family val="2"/>
        <scheme val="minor"/>
      </rPr>
      <t xml:space="preserve">Senior House Officer: </t>
    </r>
    <r>
      <rPr>
        <sz val="11"/>
        <color theme="1"/>
        <rFont val="Calibri"/>
        <family val="2"/>
        <scheme val="minor"/>
      </rPr>
      <t>salary is taken from the top incremental point (6th point) in Annex C.</t>
    </r>
  </si>
  <si>
    <r>
      <rPr>
        <b/>
        <sz val="11"/>
        <color theme="1"/>
        <rFont val="Calibri"/>
        <family val="2"/>
        <scheme val="minor"/>
      </rPr>
      <t>Speciality Registrar (1-2 years experience):</t>
    </r>
    <r>
      <rPr>
        <sz val="11"/>
        <color theme="1"/>
        <rFont val="Calibri"/>
        <family val="2"/>
        <scheme val="minor"/>
      </rPr>
      <t xml:space="preserve"> salary is taken from 2nd incremental point in Annex C.</t>
    </r>
  </si>
  <si>
    <r>
      <rPr>
        <b/>
        <sz val="11"/>
        <color theme="1"/>
        <rFont val="Calibri"/>
        <family val="2"/>
        <scheme val="minor"/>
      </rPr>
      <t xml:space="preserve">Speciality Registrar (3+ years experience): </t>
    </r>
    <r>
      <rPr>
        <sz val="11"/>
        <color theme="1"/>
        <rFont val="Calibri"/>
        <family val="2"/>
        <scheme val="minor"/>
      </rPr>
      <t>salary is taken from 9th incremental point in Annex C.</t>
    </r>
  </si>
  <si>
    <r>
      <rPr>
        <b/>
        <sz val="11"/>
        <color theme="1"/>
        <rFont val="Calibri"/>
        <family val="2"/>
        <scheme val="minor"/>
      </rPr>
      <t>Banding supplements:</t>
    </r>
    <r>
      <rPr>
        <sz val="11"/>
        <color theme="1"/>
        <rFont val="Calibri"/>
        <family val="2"/>
        <scheme val="minor"/>
      </rPr>
      <t xml:space="preserve"> banding supplements are listed in Table 1 of the pay agreement. These relate to the banding supplements paid to permanent staff. Banding supplements  are paid case by case, depending on, e.g. stress of job, antisocial hours, and it is up to the Health Board to decide what supplement applies to each individual post. Banding is not pensionable.</t>
    </r>
  </si>
  <si>
    <t>https://www.publications.scot.nhs.uk/files/pcs2025-dd-01.pdf</t>
  </si>
  <si>
    <t>Calculation for agency reporting - other medical grades</t>
  </si>
  <si>
    <t>Working Hours</t>
  </si>
  <si>
    <t>Equivalent Framework description</t>
  </si>
  <si>
    <t>Salary with OOH premium (33%) (where applicable)</t>
  </si>
  <si>
    <t>Salary without OOH premium (hourly rate)</t>
  </si>
  <si>
    <t>Salary with OOH premium (hourly rate) (where applicable)</t>
  </si>
  <si>
    <t>NI cost per hour (15%)</t>
  </si>
  <si>
    <t>Speciality Doctor (2008 contract)</t>
  </si>
  <si>
    <t>7am - 7pm Monday to Friday</t>
  </si>
  <si>
    <t>Speciality Doctor 7am - 7pm Mon - Fri</t>
  </si>
  <si>
    <t>n/a</t>
  </si>
  <si>
    <t>7pm to 7am Monday to Friday</t>
  </si>
  <si>
    <t>Speciality Doctor 7pm - 7am Mon - Fri</t>
  </si>
  <si>
    <t>All day Saturday, Sunday and public holidays</t>
  </si>
  <si>
    <t>Speciality Doctor all day Sat, Sun &amp; PH and unsocial hours</t>
  </si>
  <si>
    <t>Speciality Doctor (2022 Contract)</t>
  </si>
  <si>
    <t>No equivalent</t>
  </si>
  <si>
    <t>New Specialist  (2022 Contract)</t>
  </si>
  <si>
    <t>Associate Specialist (2008 contract)</t>
  </si>
  <si>
    <t>Calculation for agency reporting - Consultant medical grades ***</t>
  </si>
  <si>
    <t>Consultant</t>
  </si>
  <si>
    <t>8am - 8pm Monday to Friday</t>
  </si>
  <si>
    <t>Consultant, 8am - 8pm Mon - Fri</t>
  </si>
  <si>
    <t>8pm - 8am Monday to Friday</t>
  </si>
  <si>
    <t>Consultant, 8pm - 8am Mon - Fri</t>
  </si>
  <si>
    <t>Consultant, all day Sat, Sun &amp; PH</t>
  </si>
  <si>
    <t>*** Rates have been updated to reflect newly acceptyed consultant pay deal for 24/25</t>
  </si>
  <si>
    <t>Hourly rate is based on 40-hour working week</t>
  </si>
  <si>
    <r>
      <rPr>
        <b/>
        <sz val="11"/>
        <color theme="1"/>
        <rFont val="Calibri"/>
        <family val="2"/>
        <scheme val="minor"/>
      </rPr>
      <t xml:space="preserve">Speciality Doctor: </t>
    </r>
    <r>
      <rPr>
        <sz val="11"/>
        <color theme="1"/>
        <rFont val="Calibri"/>
        <family val="2"/>
        <scheme val="minor"/>
      </rPr>
      <t>2022 contract salary is taken from top pay point (pay point 5) in Annex E1. 2008 contract salary is taken from the top pay point (pay point 10) in annex E</t>
    </r>
  </si>
  <si>
    <r>
      <rPr>
        <b/>
        <sz val="11"/>
        <color theme="1"/>
        <rFont val="Calibri"/>
        <family val="2"/>
        <scheme val="minor"/>
      </rPr>
      <t xml:space="preserve">Associate Specialist: </t>
    </r>
    <r>
      <rPr>
        <sz val="11"/>
        <color theme="1"/>
        <rFont val="Calibri"/>
        <family val="2"/>
        <scheme val="minor"/>
      </rPr>
      <t>salary is taken from the top pay point (pay point 10) in Annex E1</t>
    </r>
  </si>
  <si>
    <r>
      <rPr>
        <b/>
        <sz val="11"/>
        <color theme="1"/>
        <rFont val="Calibri"/>
        <family val="2"/>
        <scheme val="minor"/>
      </rPr>
      <t>Specialist:</t>
    </r>
    <r>
      <rPr>
        <sz val="11"/>
        <color theme="1"/>
        <rFont val="Calibri"/>
        <family val="2"/>
        <scheme val="minor"/>
      </rPr>
      <t xml:space="preserve"> salary taken from top pay point (pay point 3) in Annex E1</t>
    </r>
  </si>
  <si>
    <r>
      <rPr>
        <b/>
        <sz val="11"/>
        <color theme="1"/>
        <rFont val="Calibri"/>
        <family val="2"/>
        <scheme val="minor"/>
      </rPr>
      <t xml:space="preserve">Consultant: </t>
    </r>
    <r>
      <rPr>
        <sz val="11"/>
        <color theme="1"/>
        <rFont val="Calibri"/>
        <family val="2"/>
        <scheme val="minor"/>
      </rPr>
      <t xml:space="preserve">salary is taken from the top pay point (pay point 8) in Annex A. </t>
    </r>
  </si>
  <si>
    <t>There are no banding supplements for these employees.</t>
  </si>
  <si>
    <t xml:space="preserve">Any localised pay agreements for out of hours/on call arrangements should be reflected in final calculations </t>
  </si>
  <si>
    <t xml:space="preserve">: Dental Core Training 1 (CT1) </t>
  </si>
  <si>
    <t>Calculation for agency reporting - dental</t>
  </si>
  <si>
    <t>2024-25 Salary</t>
  </si>
  <si>
    <t>Dental Core Training 1 (CT1)</t>
  </si>
  <si>
    <t>All working patterns</t>
  </si>
  <si>
    <t>Dental Officer</t>
  </si>
  <si>
    <t>Senior Dental Officer</t>
  </si>
  <si>
    <t>Specialist Dental Officer</t>
  </si>
  <si>
    <t>Hourly rate is based on 37.5-hour working week</t>
  </si>
  <si>
    <r>
      <rPr>
        <b/>
        <sz val="11"/>
        <color theme="1"/>
        <rFont val="Calibri"/>
        <family val="2"/>
        <scheme val="minor"/>
      </rPr>
      <t>Dental Core Training 1 (CT1)</t>
    </r>
    <r>
      <rPr>
        <sz val="11"/>
        <color theme="1"/>
        <rFont val="Calibri"/>
        <family val="2"/>
        <scheme val="minor"/>
      </rPr>
      <t>: salary is taken from Annex D (basic rate)</t>
    </r>
  </si>
  <si>
    <r>
      <rPr>
        <b/>
        <sz val="11"/>
        <color theme="1"/>
        <rFont val="Calibri"/>
        <family val="2"/>
        <scheme val="minor"/>
      </rPr>
      <t xml:space="preserve">Dental Officer: salary is </t>
    </r>
    <r>
      <rPr>
        <sz val="11"/>
        <color theme="1"/>
        <rFont val="Calibri"/>
        <family val="2"/>
        <scheme val="minor"/>
      </rPr>
      <t>taken from top pay point (pay point 6) in Annex G</t>
    </r>
  </si>
  <si>
    <r>
      <rPr>
        <b/>
        <sz val="11"/>
        <color theme="1"/>
        <rFont val="Calibri"/>
        <family val="2"/>
        <scheme val="minor"/>
      </rPr>
      <t xml:space="preserve">Senior Dental Officer: </t>
    </r>
    <r>
      <rPr>
        <sz val="11"/>
        <color theme="1"/>
        <rFont val="Calibri"/>
        <family val="2"/>
        <scheme val="minor"/>
      </rPr>
      <t>salary is taken from the top pay point (pay point 12) in Annex G</t>
    </r>
  </si>
  <si>
    <r>
      <rPr>
        <b/>
        <sz val="11"/>
        <color theme="1"/>
        <rFont val="Calibri"/>
        <family val="2"/>
        <scheme val="minor"/>
      </rPr>
      <t xml:space="preserve">Specialist Dental Officer: </t>
    </r>
    <r>
      <rPr>
        <sz val="11"/>
        <color theme="1"/>
        <rFont val="Calibri"/>
        <family val="2"/>
        <scheme val="minor"/>
      </rPr>
      <t>salary is taken from the top pay point (pay point 16) in Annex G</t>
    </r>
  </si>
  <si>
    <t>There is no NHS Scotland framework for dental staff.</t>
  </si>
  <si>
    <t>Please provide a narrative to accompany the raw data</t>
  </si>
  <si>
    <t>This should provide a general comment and overview of the data presented, including explanation of any trends and reasons for using high-cost agency workers. For example, it may be that high costs are due to having to pay travel and accommodation expenses due to the remote or rural nature of the role; multiple shifts may indicate a long-term position filled by the same agency worker; there may be off-framework use of agency workers; or a higher rate is paid for particular specialities.</t>
  </si>
  <si>
    <t>2. Level of assurance regarding data submitted</t>
  </si>
  <si>
    <r>
      <t xml:space="preserve">This should provide narrative on the level of assurance the organisation has on the data submitted, considering the following:
</t>
    </r>
    <r>
      <rPr>
        <sz val="12"/>
        <color rgb="FFFF0000"/>
        <rFont val="Calibri"/>
        <family val="2"/>
      </rPr>
      <t>•</t>
    </r>
    <r>
      <rPr>
        <sz val="12"/>
        <color rgb="FFFF0000"/>
        <rFont val="Arial"/>
        <family val="2"/>
      </rPr>
      <t xml:space="preserve"> Completeness of data: how assured is the organisation that they have captured all the data. This may differ with professional group, for example an organisation may be more assured about the completeness of data relating to nursing than to healthcare scientists.
</t>
    </r>
    <r>
      <rPr>
        <sz val="12"/>
        <color rgb="FFFF0000"/>
        <rFont val="Calibri"/>
        <family val="2"/>
      </rPr>
      <t>•</t>
    </r>
    <r>
      <rPr>
        <sz val="12"/>
        <color rgb="FFFF0000"/>
        <rFont val="Arial"/>
        <family val="2"/>
      </rPr>
      <t xml:space="preserve"> Accuracy: how assured is the organisation with regard to the accuracy of the data. For example, an organisation may be less assured regarding accuracy when travel, subsistence and other expenses have to be added into the calculations.</t>
    </r>
  </si>
  <si>
    <t>3. Report approval</t>
  </si>
  <si>
    <t>Name of organisation:</t>
  </si>
  <si>
    <t>Report on quarter:</t>
  </si>
  <si>
    <t>Report authorised by:</t>
  </si>
  <si>
    <t>Date of shift</t>
  </si>
  <si>
    <t>Staff group</t>
  </si>
  <si>
    <t>Band / Grade</t>
  </si>
  <si>
    <t xml:space="preserve">Cost (%) </t>
  </si>
  <si>
    <t>Circumstances</t>
  </si>
  <si>
    <t>E.g. nursing, medical, dental, healthcare science, psychology etc.</t>
  </si>
  <si>
    <t>AfC band or medical / dental grade</t>
  </si>
  <si>
    <t>E.g. 189%, 211%, 250% etc.</t>
  </si>
  <si>
    <t>Please give an explanation of the circumstances that required the higher cost to be paid. This should reflect, and assumes you have followed, your own internal escalation / governance processes and the reasons this higher-cost was approved by the organisation.</t>
  </si>
  <si>
    <t>Examples</t>
  </si>
  <si>
    <t>Specialist intensive care nurse. Increased demand for level 3 care and shortage of specialist skilled staff to maintain safety in critical care. Essential to maintain patient safety. Off-framework used.</t>
  </si>
  <si>
    <t>Medical</t>
  </si>
  <si>
    <t>Long-term agency consultant used to cover vacancy in rural location. Framework used but costs exceed 150% as travel and accommodation is provided.</t>
  </si>
  <si>
    <t>Physiotherapist</t>
  </si>
  <si>
    <t>High level unplanned sickness absence - activity re-prioritised however unable to maintain essential services. Off-framework used.</t>
  </si>
  <si>
    <t>Hourly rates are based on a 36-hour week</t>
  </si>
  <si>
    <t>https://www.publications.scot.nhs.uk/files/pcs2026-afc-01.pdf</t>
  </si>
  <si>
    <t>https://www.publications.scot.nhs.uk/files/pcs-dd-2026-01.pdf</t>
  </si>
  <si>
    <t>2026-27 Salary from April 2026</t>
  </si>
  <si>
    <t>2026-27 Salary</t>
  </si>
  <si>
    <t>30 October 2026</t>
  </si>
  <si>
    <r>
      <rPr>
        <b/>
        <sz val="11"/>
        <color theme="1"/>
        <rFont val="Calibri"/>
        <family val="2"/>
        <scheme val="minor"/>
      </rPr>
      <t xml:space="preserve">Foundation House Officer 1: </t>
    </r>
    <r>
      <rPr>
        <sz val="11"/>
        <color theme="1"/>
        <rFont val="Calibri"/>
        <family val="2"/>
        <scheme val="minor"/>
      </rPr>
      <t>salary is a fixed establishment (YWTE).</t>
    </r>
  </si>
  <si>
    <r>
      <rPr>
        <b/>
        <sz val="11"/>
        <color theme="1"/>
        <rFont val="Calibri"/>
        <family val="2"/>
        <scheme val="minor"/>
      </rPr>
      <t>Foundation House Officer 2:</t>
    </r>
    <r>
      <rPr>
        <sz val="11"/>
        <color theme="1"/>
        <rFont val="Calibri"/>
        <family val="2"/>
        <scheme val="minor"/>
      </rPr>
      <t xml:space="preserve">  salary is a fixed establishment (YWTE)</t>
    </r>
  </si>
  <si>
    <t>Cons</t>
  </si>
  <si>
    <t>ST1</t>
  </si>
  <si>
    <t>ST3</t>
  </si>
  <si>
    <t>SD</t>
  </si>
  <si>
    <t>ST5</t>
  </si>
  <si>
    <t>FY2</t>
  </si>
  <si>
    <t>Vacancy</t>
  </si>
  <si>
    <t>Staff Sickness</t>
  </si>
  <si>
    <t>NES - Vacancy</t>
  </si>
  <si>
    <t>Backfill On-Call</t>
  </si>
  <si>
    <t>Special Leave</t>
  </si>
  <si>
    <t>Additional Beds</t>
  </si>
  <si>
    <t>NHS Highland has a high level of assurance regarding both the completeness and accuracy of the high-cost agency data submitted for Quarter 1.
Completeness of Data
The organisation is satisfied that all agency engagements exceeding the national high-cost threshold have been captured through established procurement, finance and operational approval processes. Assurance is strongest for the medical workforce, which accounts for the vast majority of reported high-cost agency activity during Quarter 1, with data reconciled through central agency booking records and local approval mechanisms.
High-cost agency use within other professional groups remains extremely limited. Existing governance arrangements provide assurance that any high-cost agency engagements within nursing or other staff groups would also be identified and included within the national return.
Accuracy of Data
The organisation has a high level of assurance regarding the accuracy of the reported data. All reported high-cost agency engagements are subject to formal approval processes requiring documented justification and associated cost information prior to engagement. Regular reconciliation between operational records, procurement information and financial reporting provides additional assurance regarding the accuracy of the submitted return.
The reported reasons for agency use are consistent with known workforce pressures and demonstrate that the predominant driver of high-cost agency use during Quarter 1 remains substantive medical vacancies, with a small number of engagements relating to staff sickness, special leave and other essential operational requirements.
Whilst minor variation may occur in the recording of ancillary costs, such as travel or accommodation where these apply, these are not considered to materially affect the accuracy of the overall return or the conclusions drawn from the data.
Overall Assurance
The organisation is confident that the Quarter 1 submission provides a complete, accurate and reliable representation of high-cost agency use during the reporting period. The concentration of activity within a relatively small number of recurring medical workforce pressures, together with established governance, approval and reconciliation processes, provides a strong basis for both national assurance and local workforce planning.</t>
  </si>
  <si>
    <t xml:space="preserve">
High-cost agency use during Quarter 1 of Year 3 remained almost entirely within the medical workforce and continued to be driven predominantly by substantive vacancies. The data demonstrates a consistent pattern of agency use throughout the reporting period, reflecting the ongoing requirement to maintain safe medical staffing levels and ensure continuity of essential clinical services where permanent recruitment has not been achieved.
This position is consistent with the Quarter 4 Year 2 return, which demonstrated a significant reduction in high-cost agency use across NHS Highland, with activity largely confined to the medical workforce and no reported high-cost nursing agency shifts. The Quarter 1 data indicates that these improvements have been sustained, with no evidence of a return to widespread high-cost agency use across nursing or other professional groups.
The majority of reported agency engagements relate to Consultant, Specialty Doctor and trainee medical grades. The predominant reason recorded for engagement is vacancy, with a much smaller number of shifts associated with staff sickness, NES training vacancies, special leave, on-call backfill and temporary increases in service demand. The recurring pattern of similar grades, rates and reasons for engagement suggests that some agency workers are providing ongoing temporary cover for established vacancies rather than isolated one-off shifts.
Higher-cost agency engagements continue to reflect the challenges associated with recruiting to some medical posts, particularly where services require specialist expertise or cover is needed to maintain safe rotas. In some instances, enhanced rates may also reflect the additional costs associated with securing medical cover in remote and rural locations, including travel and accommodation where applicable.
Before high-cost agency engagements are approved, services are expected to consider all reasonable alternatives, including substantive recruitment, internal redeployment, additional hours, bank staff and framework agency options. High-cost agency use is authorised only where these options have been exhausted and temporary cover is necessary to maintain safe staffing, continuity of care and essential clinical services.
Overall, the Quarter 1 return demonstrates that NHS Highland has sustained the improvements in controlling high-cost agency use achieved during 2025/26. The remaining high-cost agency activity is primarily associated with substantive medical vacancies and reflects the continuing challenge of recruiting and retaining medical staff in a number of services. Further reductions in high-cost agency use are therefore likely to be achieved through continued investment in medical recruitment, retention and longer-term workforce planning, alongside the existing governance arrangements for the approval and monitoring of temporary staffing.</t>
  </si>
  <si>
    <t>NHS Highland</t>
  </si>
  <si>
    <t>Name Gareth Adkins</t>
  </si>
  <si>
    <t>Designation Director of People &amp; Culture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</si>
</sst>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quot;£&quot;#,##0\)"/>
    <numFmt numFmtId="165" formatCode="&quot;£&quot;#,##0_);[Red]\(&quot;£&quot;#,##0\)"/>
    <numFmt numFmtId="166" formatCode="&quot;£&quot;#,##0.00_);\(&quot;£&quot;#,##0.00\)"/>
    <numFmt numFmtId="167" formatCode="_(&quot;£&quot;* #,##0.00_);_(&quot;£&quot;* \(#,##0.00\);_(&quot;£&quot;* &quot;-&quot;??_);_(@_)"/>
    <numFmt numFmtId="168" formatCode="&quot;£&quot;#,##0"/>
    <numFmt numFmtId="169" formatCode="&quot;£&quot;#,##0.00"/>
    <numFmt numFmtId="170" formatCode="&quot;£&quot;#,##0.00;[Red]&quot;£&quot;#,##0.00"/>
    <numFmt numFmtId="171" formatCode="_-[$£-809]* #,##0.00_-;\-[$£-809]* #,##0.00_-;_-[$£-809]* &quot;-&quot;??_-;_-@_-"/>
  </numFmts>
  <fonts count="27" x14ac:knownFonts="1">
    <font>
      <sz val="11"/>
      <color theme="1"/>
      <name val="Calibri"/>
      <family val="2"/>
      <scheme val="minor"/>
    </font>
    <font>
      <sz val="11"/>
      <color theme="1"/>
      <name val="Calibri"/>
      <family val="2"/>
      <scheme val="minor"/>
    </font>
    <font>
      <b/>
      <sz val="11"/>
      <color theme="1"/>
      <name val="Arial"/>
      <family val="2"/>
    </font>
    <font>
      <b/>
      <sz val="11"/>
      <name val="Arial"/>
      <family val="2"/>
    </font>
    <font>
      <sz val="11"/>
      <name val="Arial"/>
      <family val="2"/>
    </font>
    <font>
      <b/>
      <sz val="11"/>
      <color theme="1"/>
      <name val="Calibri"/>
      <family val="2"/>
      <scheme val="minor"/>
    </font>
    <font>
      <sz val="8"/>
      <name val="Calibri"/>
      <family val="2"/>
      <scheme val="minor"/>
    </font>
    <font>
      <u/>
      <sz val="11"/>
      <color theme="10"/>
      <name val="Calibri"/>
      <family val="2"/>
      <scheme val="minor"/>
    </font>
    <font>
      <sz val="11"/>
      <color theme="1"/>
      <name val="Arial"/>
      <family val="2"/>
    </font>
    <font>
      <b/>
      <sz val="11"/>
      <color rgb="FFFF0000"/>
      <name val="Arial"/>
      <family val="2"/>
    </font>
    <font>
      <sz val="12"/>
      <color theme="1"/>
      <name val="Arial"/>
      <family val="2"/>
    </font>
    <font>
      <b/>
      <sz val="12"/>
      <color theme="1"/>
      <name val="Arial"/>
      <family val="2"/>
    </font>
    <font>
      <sz val="12"/>
      <color rgb="FF000000"/>
      <name val="Arial"/>
      <family val="2"/>
    </font>
    <font>
      <b/>
      <i/>
      <sz val="12"/>
      <color theme="1"/>
      <name val="Arial"/>
      <family val="2"/>
    </font>
    <font>
      <i/>
      <sz val="12"/>
      <color theme="1"/>
      <name val="Arial"/>
      <family val="2"/>
    </font>
    <font>
      <sz val="12"/>
      <color rgb="FFFF0000"/>
      <name val="Arial"/>
      <family val="2"/>
    </font>
    <font>
      <sz val="12"/>
      <color rgb="FFFF0000"/>
      <name val="Calibri"/>
      <family val="2"/>
    </font>
    <font>
      <sz val="12"/>
      <color theme="0"/>
      <name val="Arial"/>
      <family val="2"/>
    </font>
    <font>
      <sz val="11"/>
      <color rgb="FFFF0000"/>
      <name val="Arial"/>
      <family val="2"/>
    </font>
    <font>
      <sz val="11"/>
      <name val="Calibri"/>
      <family val="2"/>
      <scheme val="minor"/>
    </font>
    <font>
      <sz val="12"/>
      <name val="Arial"/>
      <family val="2"/>
    </font>
    <font>
      <sz val="11"/>
      <name val="Arial"/>
      <family val="2"/>
    </font>
    <font>
      <sz val="11"/>
      <color theme="1"/>
      <name val="Arial"/>
      <family val="2"/>
    </font>
    <font>
      <b/>
      <sz val="11"/>
      <name val="Arial"/>
      <family val="2"/>
    </font>
    <font>
      <sz val="11"/>
      <color indexed="8"/>
      <name val="Calibri"/>
      <family val="2"/>
      <scheme val="minor"/>
    </font>
    <font>
      <sz val="11"/>
      <name val="Calibri"/>
      <family val="2"/>
    </font>
    <font>
      <sz val="12"/>
      <color theme="1"/>
      <name val="Aptos"/>
      <family val="2"/>
    </font>
  </fonts>
  <fills count="9">
    <fill>
      <patternFill patternType="none"/>
    </fill>
    <fill>
      <patternFill patternType="gray125"/>
    </fill>
    <fill>
      <patternFill patternType="solid">
        <fgColor rgb="FF9CC2E5"/>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6" tint="0.79998168889431442"/>
        <bgColor indexed="64"/>
      </patternFill>
    </fill>
    <fill>
      <patternFill patternType="solid">
        <fgColor theme="0" tint="-4.9989318521683403E-2"/>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167" fontId="1" fillId="0" borderId="0" applyFont="0" applyFill="0" applyBorder="0" applyAlignment="0" applyProtection="0"/>
    <xf numFmtId="0" fontId="7" fillId="0" borderId="0" applyNumberFormat="0" applyFill="0" applyBorder="0" applyAlignment="0" applyProtection="0"/>
    <xf numFmtId="0" fontId="24" fillId="0" borderId="0"/>
  </cellStyleXfs>
  <cellXfs count="261">
    <xf numFmtId="0" fontId="0" fillId="0" borderId="0" xfId="0"/>
    <xf numFmtId="0" fontId="3" fillId="3" borderId="3" xfId="0" applyFont="1" applyFill="1" applyBorder="1" applyAlignment="1">
      <alignment horizontal="center" vertical="center" wrapText="1"/>
    </xf>
    <xf numFmtId="164" fontId="4" fillId="4" borderId="4" xfId="1" applyNumberFormat="1" applyFont="1" applyFill="1" applyBorder="1" applyAlignment="1">
      <alignment horizontal="center"/>
    </xf>
    <xf numFmtId="164" fontId="4" fillId="4" borderId="1" xfId="1" applyNumberFormat="1" applyFont="1" applyFill="1" applyBorder="1" applyAlignment="1">
      <alignment horizontal="center"/>
    </xf>
    <xf numFmtId="164" fontId="4" fillId="5" borderId="2" xfId="1" applyNumberFormat="1" applyFont="1" applyFill="1" applyBorder="1" applyAlignment="1">
      <alignment horizontal="center"/>
    </xf>
    <xf numFmtId="164" fontId="4" fillId="5" borderId="6" xfId="1" applyNumberFormat="1" applyFont="1" applyFill="1" applyBorder="1" applyAlignment="1">
      <alignment horizontal="center"/>
    </xf>
    <xf numFmtId="168" fontId="4" fillId="4" borderId="2" xfId="0" applyNumberFormat="1" applyFont="1" applyFill="1" applyBorder="1" applyAlignment="1">
      <alignment horizontal="center"/>
    </xf>
    <xf numFmtId="168" fontId="4" fillId="4" borderId="6" xfId="0" applyNumberFormat="1" applyFont="1" applyFill="1" applyBorder="1" applyAlignment="1">
      <alignment horizontal="center"/>
    </xf>
    <xf numFmtId="168" fontId="4" fillId="5" borderId="2" xfId="0" applyNumberFormat="1" applyFont="1" applyFill="1" applyBorder="1" applyAlignment="1">
      <alignment horizontal="center"/>
    </xf>
    <xf numFmtId="168" fontId="4" fillId="5" borderId="6" xfId="0" applyNumberFormat="1" applyFont="1" applyFill="1" applyBorder="1" applyAlignment="1">
      <alignment horizontal="center"/>
    </xf>
    <xf numFmtId="168" fontId="4" fillId="0" borderId="2" xfId="0" applyNumberFormat="1" applyFont="1" applyBorder="1" applyAlignment="1">
      <alignment horizontal="center"/>
    </xf>
    <xf numFmtId="168" fontId="4" fillId="0" borderId="6" xfId="0" applyNumberFormat="1" applyFont="1" applyBorder="1" applyAlignment="1">
      <alignment horizontal="center"/>
    </xf>
    <xf numFmtId="166" fontId="4" fillId="4" borderId="1" xfId="1" applyNumberFormat="1" applyFont="1" applyFill="1" applyBorder="1" applyAlignment="1">
      <alignment horizontal="center"/>
    </xf>
    <xf numFmtId="166" fontId="4" fillId="5" borderId="3" xfId="1" applyNumberFormat="1" applyFont="1" applyFill="1" applyBorder="1" applyAlignment="1">
      <alignment horizontal="center"/>
    </xf>
    <xf numFmtId="166" fontId="4" fillId="5" borderId="6" xfId="1" applyNumberFormat="1" applyFont="1" applyFill="1" applyBorder="1" applyAlignment="1">
      <alignment horizontal="center"/>
    </xf>
    <xf numFmtId="166" fontId="4" fillId="4" borderId="3" xfId="0" applyNumberFormat="1" applyFont="1" applyFill="1" applyBorder="1" applyAlignment="1">
      <alignment horizontal="center"/>
    </xf>
    <xf numFmtId="166" fontId="4" fillId="4" borderId="6" xfId="0" applyNumberFormat="1" applyFont="1" applyFill="1" applyBorder="1" applyAlignment="1">
      <alignment horizontal="center"/>
    </xf>
    <xf numFmtId="166" fontId="4" fillId="5" borderId="6" xfId="0" applyNumberFormat="1" applyFont="1" applyFill="1" applyBorder="1" applyAlignment="1">
      <alignment horizontal="center"/>
    </xf>
    <xf numFmtId="166" fontId="4" fillId="0" borderId="6" xfId="0" applyNumberFormat="1" applyFont="1" applyBorder="1" applyAlignment="1">
      <alignment horizontal="center"/>
    </xf>
    <xf numFmtId="0" fontId="3" fillId="7" borderId="7" xfId="0" applyFont="1" applyFill="1" applyBorder="1" applyAlignment="1">
      <alignment horizontal="center" vertical="center" wrapText="1"/>
    </xf>
    <xf numFmtId="0" fontId="5" fillId="0" borderId="0" xfId="0" applyFont="1"/>
    <xf numFmtId="0" fontId="3" fillId="3" borderId="1" xfId="0" applyFont="1" applyFill="1" applyBorder="1" applyAlignment="1">
      <alignment horizontal="center" vertical="center" wrapText="1"/>
    </xf>
    <xf numFmtId="166" fontId="4" fillId="4" borderId="11" xfId="1" applyNumberFormat="1" applyFont="1" applyFill="1" applyBorder="1" applyAlignment="1">
      <alignment horizontal="center"/>
    </xf>
    <xf numFmtId="0" fontId="2" fillId="3" borderId="1" xfId="0" applyFont="1" applyFill="1" applyBorder="1" applyAlignment="1">
      <alignment horizontal="center" vertical="center" wrapText="1"/>
    </xf>
    <xf numFmtId="164" fontId="3" fillId="4" borderId="4" xfId="1" applyNumberFormat="1" applyFont="1" applyFill="1" applyBorder="1" applyAlignment="1">
      <alignment horizontal="center"/>
    </xf>
    <xf numFmtId="164" fontId="3" fillId="5" borderId="2" xfId="1" applyNumberFormat="1" applyFont="1" applyFill="1" applyBorder="1" applyAlignment="1">
      <alignment horizontal="center"/>
    </xf>
    <xf numFmtId="168" fontId="3" fillId="4" borderId="2" xfId="0" applyNumberFormat="1" applyFont="1" applyFill="1" applyBorder="1" applyAlignment="1">
      <alignment horizontal="center"/>
    </xf>
    <xf numFmtId="168" fontId="3" fillId="5" borderId="2" xfId="0" applyNumberFormat="1" applyFont="1" applyFill="1" applyBorder="1" applyAlignment="1">
      <alignment horizontal="center"/>
    </xf>
    <xf numFmtId="168" fontId="3" fillId="0" borderId="2" xfId="0" applyNumberFormat="1" applyFont="1" applyBorder="1" applyAlignment="1">
      <alignment horizontal="center"/>
    </xf>
    <xf numFmtId="166" fontId="8" fillId="0" borderId="1" xfId="0" applyNumberFormat="1" applyFont="1" applyBorder="1" applyAlignment="1">
      <alignment horizontal="center"/>
    </xf>
    <xf numFmtId="166" fontId="2" fillId="0" borderId="1" xfId="0" applyNumberFormat="1" applyFont="1" applyBorder="1" applyAlignment="1">
      <alignment horizontal="center"/>
    </xf>
    <xf numFmtId="166" fontId="8" fillId="5" borderId="1" xfId="0" applyNumberFormat="1" applyFont="1" applyFill="1" applyBorder="1" applyAlignment="1">
      <alignment horizontal="center"/>
    </xf>
    <xf numFmtId="166" fontId="2" fillId="5" borderId="1" xfId="0" applyNumberFormat="1" applyFont="1" applyFill="1" applyBorder="1" applyAlignment="1">
      <alignment horizontal="center"/>
    </xf>
    <xf numFmtId="0" fontId="2" fillId="0" borderId="0" xfId="0" applyFont="1"/>
    <xf numFmtId="168" fontId="3" fillId="4" borderId="1" xfId="0" applyNumberFormat="1" applyFont="1" applyFill="1" applyBorder="1" applyAlignment="1">
      <alignment horizontal="center"/>
    </xf>
    <xf numFmtId="168" fontId="3" fillId="5" borderId="1" xfId="0" applyNumberFormat="1" applyFont="1" applyFill="1" applyBorder="1" applyAlignment="1">
      <alignment horizontal="center"/>
    </xf>
    <xf numFmtId="166" fontId="4" fillId="5" borderId="1" xfId="1" applyNumberFormat="1" applyFont="1" applyFill="1" applyBorder="1" applyAlignment="1">
      <alignment horizontal="center"/>
    </xf>
    <xf numFmtId="0" fontId="3" fillId="3" borderId="11"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4" fillId="0" borderId="0" xfId="0" applyFont="1" applyAlignment="1">
      <alignment horizontal="left" vertical="center"/>
    </xf>
    <xf numFmtId="166" fontId="2" fillId="0" borderId="13" xfId="0" applyNumberFormat="1" applyFont="1" applyBorder="1" applyAlignment="1">
      <alignment horizontal="center"/>
    </xf>
    <xf numFmtId="166" fontId="9" fillId="0" borderId="1" xfId="0" applyNumberFormat="1" applyFont="1" applyBorder="1" applyAlignment="1">
      <alignment horizontal="center"/>
    </xf>
    <xf numFmtId="166" fontId="2" fillId="5" borderId="13" xfId="0" applyNumberFormat="1" applyFont="1" applyFill="1" applyBorder="1" applyAlignment="1">
      <alignment horizontal="center"/>
    </xf>
    <xf numFmtId="166" fontId="9" fillId="5" borderId="1" xfId="0" applyNumberFormat="1" applyFont="1" applyFill="1" applyBorder="1" applyAlignment="1">
      <alignment horizontal="center"/>
    </xf>
    <xf numFmtId="166" fontId="2" fillId="5" borderId="8" xfId="0" applyNumberFormat="1" applyFont="1" applyFill="1" applyBorder="1" applyAlignment="1">
      <alignment horizontal="center"/>
    </xf>
    <xf numFmtId="0" fontId="8" fillId="0" borderId="0" xfId="0" applyFont="1"/>
    <xf numFmtId="0" fontId="2"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8" fillId="0" borderId="1" xfId="0" applyFont="1" applyBorder="1" applyAlignment="1">
      <alignment wrapText="1"/>
    </xf>
    <xf numFmtId="9" fontId="2" fillId="3" borderId="1" xfId="0" applyNumberFormat="1" applyFont="1" applyFill="1" applyBorder="1" applyAlignment="1">
      <alignment horizontal="center" vertical="center" wrapText="1"/>
    </xf>
    <xf numFmtId="0" fontId="8" fillId="0" borderId="0" xfId="0" applyFont="1" applyAlignment="1">
      <alignment vertical="center"/>
    </xf>
    <xf numFmtId="0" fontId="2" fillId="0" borderId="1" xfId="0" applyFont="1" applyBorder="1" applyAlignment="1">
      <alignment horizontal="left" vertical="center"/>
    </xf>
    <xf numFmtId="0" fontId="8" fillId="0" borderId="1" xfId="0" applyFont="1" applyBorder="1" applyAlignment="1">
      <alignment horizontal="left" vertical="center"/>
    </xf>
    <xf numFmtId="168" fontId="8" fillId="0" borderId="1" xfId="0" applyNumberFormat="1" applyFont="1" applyBorder="1" applyAlignment="1">
      <alignment horizontal="center" vertical="center" wrapText="1"/>
    </xf>
    <xf numFmtId="169" fontId="8" fillId="0" borderId="1" xfId="0" applyNumberFormat="1" applyFont="1" applyBorder="1" applyAlignment="1">
      <alignment horizontal="center" vertical="center"/>
    </xf>
    <xf numFmtId="169" fontId="2" fillId="0" borderId="1" xfId="0" applyNumberFormat="1" applyFont="1" applyBorder="1" applyAlignment="1">
      <alignment horizontal="center" vertical="center"/>
    </xf>
    <xf numFmtId="169" fontId="9" fillId="0" borderId="1" xfId="0" applyNumberFormat="1" applyFont="1" applyBorder="1" applyAlignment="1">
      <alignment horizontal="center" vertical="center"/>
    </xf>
    <xf numFmtId="0" fontId="10" fillId="0" borderId="0" xfId="0" applyFont="1"/>
    <xf numFmtId="0" fontId="11" fillId="0" borderId="0" xfId="0" applyFont="1"/>
    <xf numFmtId="0" fontId="10" fillId="0" borderId="0" xfId="0" applyFont="1" applyAlignment="1">
      <alignment horizontal="center" vertical="center"/>
    </xf>
    <xf numFmtId="0" fontId="13" fillId="0" borderId="0" xfId="0" applyFont="1" applyAlignment="1">
      <alignment wrapText="1"/>
    </xf>
    <xf numFmtId="49" fontId="10" fillId="0" borderId="0" xfId="0" applyNumberFormat="1" applyFont="1" applyAlignment="1">
      <alignment horizontal="left"/>
    </xf>
    <xf numFmtId="0" fontId="11" fillId="0" borderId="0" xfId="0" applyFont="1" applyAlignment="1">
      <alignment horizontal="center"/>
    </xf>
    <xf numFmtId="0" fontId="14" fillId="0" borderId="0" xfId="0" applyFont="1"/>
    <xf numFmtId="0" fontId="12" fillId="0" borderId="0" xfId="0" applyFont="1"/>
    <xf numFmtId="0" fontId="14" fillId="0" borderId="1" xfId="0" applyFont="1" applyBorder="1"/>
    <xf numFmtId="0" fontId="11" fillId="0" borderId="0" xfId="0" applyFont="1" applyAlignment="1">
      <alignment vertical="center"/>
    </xf>
    <xf numFmtId="0" fontId="10" fillId="0" borderId="0" xfId="0" applyFont="1" applyAlignment="1">
      <alignment vertical="center"/>
    </xf>
    <xf numFmtId="0" fontId="4" fillId="0" borderId="0" xfId="0" applyFont="1"/>
    <xf numFmtId="0" fontId="2" fillId="0" borderId="0" xfId="0" applyFont="1" applyAlignment="1">
      <alignment wrapText="1"/>
    </xf>
    <xf numFmtId="0" fontId="8" fillId="0" borderId="0" xfId="0" applyFont="1" applyAlignment="1">
      <alignment wrapText="1"/>
    </xf>
    <xf numFmtId="168" fontId="8" fillId="0" borderId="0" xfId="0" applyNumberFormat="1" applyFont="1" applyAlignment="1">
      <alignment horizontal="center"/>
    </xf>
    <xf numFmtId="165" fontId="8" fillId="0" borderId="0" xfId="0" applyNumberFormat="1" applyFont="1" applyAlignment="1">
      <alignment horizontal="center"/>
    </xf>
    <xf numFmtId="169" fontId="8" fillId="0" borderId="0" xfId="0" applyNumberFormat="1" applyFont="1" applyAlignment="1">
      <alignment horizontal="center"/>
    </xf>
    <xf numFmtId="169" fontId="2" fillId="0" borderId="0" xfId="0" applyNumberFormat="1" applyFont="1" applyAlignment="1">
      <alignment horizontal="center"/>
    </xf>
    <xf numFmtId="169" fontId="9" fillId="0" borderId="0" xfId="0" applyNumberFormat="1" applyFont="1" applyAlignment="1">
      <alignment horizontal="center"/>
    </xf>
    <xf numFmtId="0" fontId="8"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169" fontId="8" fillId="0" borderId="1" xfId="0" applyNumberFormat="1" applyFont="1" applyBorder="1" applyAlignment="1">
      <alignment horizontal="center" vertical="center" wrapText="1"/>
    </xf>
    <xf numFmtId="169" fontId="2" fillId="0" borderId="1" xfId="0" applyNumberFormat="1" applyFont="1" applyBorder="1" applyAlignment="1">
      <alignment horizontal="center" vertical="center" wrapText="1"/>
    </xf>
    <xf numFmtId="169" fontId="9"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17" fillId="4" borderId="0" xfId="0" applyFont="1" applyFill="1"/>
    <xf numFmtId="168" fontId="18" fillId="0" borderId="1" xfId="0" applyNumberFormat="1" applyFont="1" applyBorder="1" applyAlignment="1">
      <alignment horizontal="center" vertical="center" wrapText="1"/>
    </xf>
    <xf numFmtId="0" fontId="11" fillId="0" borderId="0" xfId="0" applyFont="1" applyAlignment="1">
      <alignment horizontal="left" vertical="center"/>
    </xf>
    <xf numFmtId="0" fontId="2" fillId="0" borderId="7" xfId="0" applyFont="1" applyBorder="1" applyAlignment="1">
      <alignment horizontal="left" vertical="center" wrapText="1"/>
    </xf>
    <xf numFmtId="0" fontId="8" fillId="0" borderId="7" xfId="0" applyFont="1" applyBorder="1" applyAlignment="1">
      <alignment horizontal="left" vertical="center" wrapText="1"/>
    </xf>
    <xf numFmtId="168" fontId="8" fillId="0" borderId="7" xfId="0" applyNumberFormat="1" applyFont="1" applyBorder="1" applyAlignment="1">
      <alignment horizontal="center" vertical="center" wrapText="1"/>
    </xf>
    <xf numFmtId="169" fontId="8" fillId="0" borderId="7" xfId="0" applyNumberFormat="1" applyFont="1" applyBorder="1" applyAlignment="1">
      <alignment horizontal="center" vertical="center" wrapText="1"/>
    </xf>
    <xf numFmtId="169" fontId="2" fillId="0" borderId="7" xfId="0" applyNumberFormat="1" applyFont="1" applyBorder="1" applyAlignment="1">
      <alignment horizontal="center" vertical="center" wrapText="1"/>
    </xf>
    <xf numFmtId="169" fontId="9" fillId="0" borderId="7" xfId="0" applyNumberFormat="1" applyFont="1" applyBorder="1" applyAlignment="1">
      <alignment horizontal="center" vertical="center" wrapText="1"/>
    </xf>
    <xf numFmtId="0" fontId="2" fillId="0" borderId="0" xfId="0" applyFont="1" applyAlignment="1">
      <alignment horizontal="left" vertical="center" wrapText="1"/>
    </xf>
    <xf numFmtId="0" fontId="8" fillId="0" borderId="0" xfId="0" applyFont="1" applyAlignment="1">
      <alignment horizontal="left" vertical="center" wrapText="1"/>
    </xf>
    <xf numFmtId="168" fontId="8" fillId="0" borderId="0" xfId="0" applyNumberFormat="1" applyFont="1" applyAlignment="1">
      <alignment horizontal="center" vertical="center" wrapText="1"/>
    </xf>
    <xf numFmtId="169" fontId="8" fillId="0" borderId="0" xfId="0" applyNumberFormat="1" applyFont="1" applyAlignment="1">
      <alignment horizontal="center" vertical="center" wrapText="1"/>
    </xf>
    <xf numFmtId="169" fontId="2" fillId="0" borderId="0" xfId="0" applyNumberFormat="1" applyFont="1" applyAlignment="1">
      <alignment horizontal="center" vertical="center" wrapText="1"/>
    </xf>
    <xf numFmtId="169" fontId="9" fillId="0" borderId="0" xfId="0" applyNumberFormat="1" applyFont="1" applyAlignment="1">
      <alignment horizontal="center" vertical="center" wrapText="1"/>
    </xf>
    <xf numFmtId="0" fontId="2" fillId="0" borderId="11" xfId="0" applyFont="1" applyBorder="1" applyAlignment="1">
      <alignment vertical="center" wrapText="1"/>
    </xf>
    <xf numFmtId="0" fontId="8" fillId="0" borderId="11" xfId="0" applyFont="1" applyBorder="1" applyAlignment="1">
      <alignment wrapText="1"/>
    </xf>
    <xf numFmtId="0" fontId="8" fillId="0" borderId="11" xfId="0" applyFont="1" applyBorder="1" applyAlignment="1">
      <alignment vertical="center" wrapText="1"/>
    </xf>
    <xf numFmtId="165" fontId="8" fillId="0" borderId="11" xfId="0" applyNumberFormat="1" applyFont="1" applyBorder="1" applyAlignment="1">
      <alignment horizontal="center" vertical="center" wrapText="1"/>
    </xf>
    <xf numFmtId="165" fontId="18" fillId="0" borderId="11" xfId="0" applyNumberFormat="1" applyFont="1" applyBorder="1" applyAlignment="1">
      <alignment horizontal="center" vertical="center" wrapText="1"/>
    </xf>
    <xf numFmtId="169" fontId="8" fillId="0" borderId="11" xfId="0" applyNumberFormat="1" applyFont="1" applyBorder="1" applyAlignment="1">
      <alignment horizontal="center" vertical="center" wrapText="1"/>
    </xf>
    <xf numFmtId="169" fontId="2" fillId="0" borderId="11" xfId="0" applyNumberFormat="1" applyFont="1" applyBorder="1" applyAlignment="1">
      <alignment horizontal="center" vertical="center" wrapText="1"/>
    </xf>
    <xf numFmtId="169" fontId="9" fillId="0" borderId="11" xfId="0" applyNumberFormat="1" applyFont="1" applyBorder="1" applyAlignment="1">
      <alignment horizontal="center" vertical="center" wrapText="1"/>
    </xf>
    <xf numFmtId="0" fontId="2" fillId="6" borderId="4" xfId="0" applyFont="1" applyFill="1" applyBorder="1" applyAlignment="1">
      <alignment horizontal="center" vertical="center"/>
    </xf>
    <xf numFmtId="0" fontId="2" fillId="6" borderId="5" xfId="0" applyFont="1" applyFill="1" applyBorder="1" applyAlignment="1">
      <alignment horizontal="center" vertical="center"/>
    </xf>
    <xf numFmtId="0" fontId="2" fillId="6" borderId="5" xfId="0" applyFont="1" applyFill="1" applyBorder="1" applyAlignment="1">
      <alignment horizontal="center" vertical="center" wrapText="1"/>
    </xf>
    <xf numFmtId="0" fontId="2" fillId="3" borderId="5" xfId="0" applyFont="1" applyFill="1" applyBorder="1" applyAlignment="1">
      <alignment horizontal="center" vertical="center" wrapText="1"/>
    </xf>
    <xf numFmtId="9" fontId="2" fillId="3" borderId="20" xfId="0" applyNumberFormat="1" applyFont="1" applyFill="1" applyBorder="1" applyAlignment="1">
      <alignment horizontal="center" vertical="center" wrapText="1"/>
    </xf>
    <xf numFmtId="0" fontId="11" fillId="0" borderId="0" xfId="0" applyFont="1" applyAlignment="1">
      <alignment horizontal="left" vertical="top"/>
    </xf>
    <xf numFmtId="0" fontId="10" fillId="0" borderId="0" xfId="0" applyFont="1" applyAlignment="1">
      <alignment horizontal="left" vertical="top"/>
    </xf>
    <xf numFmtId="0" fontId="15" fillId="0" borderId="0" xfId="0" applyFont="1" applyAlignment="1">
      <alignment horizontal="left" vertical="top" wrapText="1"/>
    </xf>
    <xf numFmtId="0" fontId="15" fillId="0" borderId="0" xfId="0" applyFont="1" applyAlignment="1">
      <alignment horizontal="left" vertical="top"/>
    </xf>
    <xf numFmtId="14" fontId="15" fillId="0" borderId="0" xfId="0" applyNumberFormat="1" applyFont="1" applyAlignment="1">
      <alignment horizontal="left" vertical="top"/>
    </xf>
    <xf numFmtId="9" fontId="15" fillId="0" borderId="0" xfId="0" applyNumberFormat="1" applyFont="1" applyAlignment="1">
      <alignment horizontal="left" vertical="top"/>
    </xf>
    <xf numFmtId="0" fontId="10" fillId="0" borderId="0" xfId="0" applyFont="1" applyAlignment="1">
      <alignment horizontal="center" vertical="top" wrapText="1"/>
    </xf>
    <xf numFmtId="0" fontId="10" fillId="0" borderId="0" xfId="0" applyFont="1" applyAlignment="1">
      <alignment horizontal="left" vertical="top" wrapText="1"/>
    </xf>
    <xf numFmtId="0" fontId="19" fillId="0" borderId="0" xfId="2" applyFont="1"/>
    <xf numFmtId="0" fontId="2" fillId="0" borderId="8" xfId="0" applyFont="1" applyBorder="1" applyAlignment="1">
      <alignment horizontal="left" vertical="center" wrapText="1"/>
    </xf>
    <xf numFmtId="0" fontId="7" fillId="0" borderId="0" xfId="2"/>
    <xf numFmtId="0" fontId="0" fillId="0" borderId="0" xfId="0" applyAlignment="1">
      <alignment wrapText="1"/>
    </xf>
    <xf numFmtId="0" fontId="0" fillId="4" borderId="0" xfId="0" applyFill="1"/>
    <xf numFmtId="0" fontId="8" fillId="4" borderId="0" xfId="0" applyFont="1" applyFill="1"/>
    <xf numFmtId="0" fontId="4" fillId="4" borderId="0" xfId="0" applyFont="1" applyFill="1"/>
    <xf numFmtId="170" fontId="8" fillId="0" borderId="0" xfId="0" applyNumberFormat="1" applyFont="1"/>
    <xf numFmtId="169" fontId="4" fillId="0" borderId="0" xfId="0" applyNumberFormat="1" applyFont="1"/>
    <xf numFmtId="169" fontId="8" fillId="0" borderId="0" xfId="0" applyNumberFormat="1" applyFont="1"/>
    <xf numFmtId="0" fontId="2" fillId="6" borderId="7" xfId="0" applyFont="1" applyFill="1" applyBorder="1" applyAlignment="1">
      <alignment horizontal="center" vertical="center"/>
    </xf>
    <xf numFmtId="0" fontId="2" fillId="6" borderId="7" xfId="0" applyFont="1" applyFill="1" applyBorder="1" applyAlignment="1">
      <alignment horizontal="center" vertical="center" wrapText="1"/>
    </xf>
    <xf numFmtId="0" fontId="2" fillId="3" borderId="7" xfId="0" applyFont="1" applyFill="1" applyBorder="1" applyAlignment="1">
      <alignment horizontal="center" vertical="center" wrapText="1"/>
    </xf>
    <xf numFmtId="9" fontId="2" fillId="3" borderId="7" xfId="0" applyNumberFormat="1" applyFont="1" applyFill="1" applyBorder="1" applyAlignment="1">
      <alignment horizontal="center" vertical="center" wrapText="1"/>
    </xf>
    <xf numFmtId="0" fontId="8" fillId="3" borderId="21" xfId="0" applyFont="1" applyFill="1" applyBorder="1" applyAlignment="1">
      <alignment vertical="center" wrapText="1"/>
    </xf>
    <xf numFmtId="165" fontId="8" fillId="3" borderId="21" xfId="0" applyNumberFormat="1" applyFont="1" applyFill="1" applyBorder="1" applyAlignment="1">
      <alignment horizontal="center"/>
    </xf>
    <xf numFmtId="169" fontId="8" fillId="3" borderId="21" xfId="0" applyNumberFormat="1" applyFont="1" applyFill="1" applyBorder="1" applyAlignment="1">
      <alignment horizontal="center"/>
    </xf>
    <xf numFmtId="169" fontId="2" fillId="3" borderId="21" xfId="0" applyNumberFormat="1" applyFont="1" applyFill="1" applyBorder="1" applyAlignment="1">
      <alignment horizontal="center"/>
    </xf>
    <xf numFmtId="0" fontId="8" fillId="3" borderId="21" xfId="0" applyFont="1" applyFill="1" applyBorder="1" applyAlignment="1">
      <alignment horizontal="left" wrapText="1"/>
    </xf>
    <xf numFmtId="9" fontId="8" fillId="3" borderId="21" xfId="0" applyNumberFormat="1" applyFont="1" applyFill="1" applyBorder="1" applyAlignment="1">
      <alignment horizontal="center" vertical="center"/>
    </xf>
    <xf numFmtId="165" fontId="4" fillId="3" borderId="21" xfId="0" applyNumberFormat="1" applyFont="1" applyFill="1" applyBorder="1" applyAlignment="1">
      <alignment horizontal="center"/>
    </xf>
    <xf numFmtId="0" fontId="4" fillId="3" borderId="21" xfId="0" applyFont="1" applyFill="1" applyBorder="1" applyAlignment="1">
      <alignment horizontal="left" wrapText="1"/>
    </xf>
    <xf numFmtId="9" fontId="4" fillId="3" borderId="21" xfId="0" applyNumberFormat="1" applyFont="1" applyFill="1" applyBorder="1" applyAlignment="1">
      <alignment horizontal="center" vertical="center"/>
    </xf>
    <xf numFmtId="169" fontId="4" fillId="3" borderId="21" xfId="0" applyNumberFormat="1" applyFont="1" applyFill="1" applyBorder="1" applyAlignment="1">
      <alignment horizontal="center"/>
    </xf>
    <xf numFmtId="169" fontId="3" fillId="3" borderId="21" xfId="0" applyNumberFormat="1" applyFont="1" applyFill="1" applyBorder="1" applyAlignment="1">
      <alignment horizontal="center"/>
    </xf>
    <xf numFmtId="0" fontId="2" fillId="3" borderId="2" xfId="0" applyFont="1" applyFill="1" applyBorder="1" applyAlignment="1">
      <alignment vertical="center" wrapText="1"/>
    </xf>
    <xf numFmtId="0" fontId="8" fillId="3" borderId="22" xfId="0" applyFont="1" applyFill="1" applyBorder="1" applyAlignment="1">
      <alignment vertical="center" wrapText="1"/>
    </xf>
    <xf numFmtId="0" fontId="8" fillId="3" borderId="22" xfId="0" applyFont="1" applyFill="1" applyBorder="1" applyAlignment="1">
      <alignment horizontal="left" vertical="top" wrapText="1"/>
    </xf>
    <xf numFmtId="9" fontId="8" fillId="3" borderId="22" xfId="0" applyNumberFormat="1" applyFont="1" applyFill="1" applyBorder="1" applyAlignment="1">
      <alignment horizontal="center" vertical="center" wrapText="1"/>
    </xf>
    <xf numFmtId="165" fontId="8" fillId="3" borderId="22" xfId="0" applyNumberFormat="1" applyFont="1" applyFill="1" applyBorder="1" applyAlignment="1">
      <alignment horizontal="center"/>
    </xf>
    <xf numFmtId="169" fontId="8" fillId="3" borderId="22" xfId="0" applyNumberFormat="1" applyFont="1" applyFill="1" applyBorder="1" applyAlignment="1">
      <alignment horizontal="center"/>
    </xf>
    <xf numFmtId="169" fontId="2" fillId="3" borderId="22" xfId="0" applyNumberFormat="1" applyFont="1" applyFill="1" applyBorder="1" applyAlignment="1">
      <alignment horizontal="center"/>
    </xf>
    <xf numFmtId="169" fontId="9" fillId="3" borderId="23" xfId="0" applyNumberFormat="1" applyFont="1" applyFill="1" applyBorder="1" applyAlignment="1">
      <alignment horizontal="center"/>
    </xf>
    <xf numFmtId="0" fontId="2" fillId="3" borderId="24" xfId="0" applyFont="1" applyFill="1" applyBorder="1" applyAlignment="1">
      <alignment vertical="center" wrapText="1"/>
    </xf>
    <xf numFmtId="169" fontId="9" fillId="3" borderId="25" xfId="0" applyNumberFormat="1" applyFont="1" applyFill="1" applyBorder="1" applyAlignment="1">
      <alignment horizontal="center"/>
    </xf>
    <xf numFmtId="0" fontId="2" fillId="3" borderId="2" xfId="0" applyFont="1" applyFill="1" applyBorder="1" applyAlignment="1">
      <alignment wrapText="1"/>
    </xf>
    <xf numFmtId="0" fontId="8" fillId="3" borderId="22" xfId="0" applyFont="1" applyFill="1" applyBorder="1" applyAlignment="1">
      <alignment horizontal="left" wrapText="1"/>
    </xf>
    <xf numFmtId="0" fontId="2" fillId="3" borderId="24" xfId="0" applyFont="1" applyFill="1" applyBorder="1" applyAlignment="1">
      <alignment wrapText="1"/>
    </xf>
    <xf numFmtId="0" fontId="3" fillId="3" borderId="2" xfId="0" applyFont="1" applyFill="1" applyBorder="1" applyAlignment="1">
      <alignment wrapText="1"/>
    </xf>
    <xf numFmtId="165" fontId="4" fillId="3" borderId="22" xfId="0" applyNumberFormat="1" applyFont="1" applyFill="1" applyBorder="1" applyAlignment="1">
      <alignment horizontal="center"/>
    </xf>
    <xf numFmtId="0" fontId="3" fillId="3" borderId="24" xfId="0" applyFont="1" applyFill="1" applyBorder="1" applyAlignment="1">
      <alignment wrapText="1"/>
    </xf>
    <xf numFmtId="0" fontId="4" fillId="3" borderId="22" xfId="0" applyFont="1" applyFill="1" applyBorder="1" applyAlignment="1">
      <alignment horizontal="left" wrapText="1"/>
    </xf>
    <xf numFmtId="168" fontId="4" fillId="3" borderId="22" xfId="0" applyNumberFormat="1" applyFont="1" applyFill="1" applyBorder="1" applyAlignment="1">
      <alignment horizontal="center"/>
    </xf>
    <xf numFmtId="169" fontId="4" fillId="3" borderId="22" xfId="0" applyNumberFormat="1" applyFont="1" applyFill="1" applyBorder="1" applyAlignment="1">
      <alignment horizontal="center"/>
    </xf>
    <xf numFmtId="169" fontId="3" fillId="3" borderId="22" xfId="0" applyNumberFormat="1" applyFont="1" applyFill="1" applyBorder="1" applyAlignment="1">
      <alignment horizontal="center"/>
    </xf>
    <xf numFmtId="168" fontId="8" fillId="3" borderId="22" xfId="0" applyNumberFormat="1" applyFont="1" applyFill="1" applyBorder="1" applyAlignment="1">
      <alignment horizontal="center"/>
    </xf>
    <xf numFmtId="0" fontId="2" fillId="8" borderId="24" xfId="0" applyFont="1" applyFill="1" applyBorder="1" applyAlignment="1">
      <alignment vertical="center" wrapText="1"/>
    </xf>
    <xf numFmtId="0" fontId="8" fillId="8" borderId="21" xfId="0" applyFont="1" applyFill="1" applyBorder="1" applyAlignment="1">
      <alignment vertical="center" wrapText="1"/>
    </xf>
    <xf numFmtId="0" fontId="8" fillId="8" borderId="21" xfId="0" applyFont="1" applyFill="1" applyBorder="1" applyAlignment="1">
      <alignment horizontal="left" wrapText="1"/>
    </xf>
    <xf numFmtId="9" fontId="8" fillId="8" borderId="21" xfId="0" applyNumberFormat="1" applyFont="1" applyFill="1" applyBorder="1" applyAlignment="1">
      <alignment horizontal="center" vertical="center"/>
    </xf>
    <xf numFmtId="165" fontId="8" fillId="8" borderId="21" xfId="0" applyNumberFormat="1" applyFont="1" applyFill="1" applyBorder="1" applyAlignment="1">
      <alignment horizontal="center"/>
    </xf>
    <xf numFmtId="169" fontId="8" fillId="8" borderId="21" xfId="0" applyNumberFormat="1" applyFont="1" applyFill="1" applyBorder="1" applyAlignment="1">
      <alignment horizontal="center"/>
    </xf>
    <xf numFmtId="169" fontId="2" fillId="8" borderId="21" xfId="0" applyNumberFormat="1" applyFont="1" applyFill="1" applyBorder="1" applyAlignment="1">
      <alignment horizontal="center"/>
    </xf>
    <xf numFmtId="169" fontId="9" fillId="8" borderId="25" xfId="0" applyNumberFormat="1" applyFont="1" applyFill="1" applyBorder="1" applyAlignment="1">
      <alignment horizontal="center"/>
    </xf>
    <xf numFmtId="0" fontId="2" fillId="8" borderId="26" xfId="0" applyFont="1" applyFill="1" applyBorder="1" applyAlignment="1">
      <alignment vertical="center" wrapText="1"/>
    </xf>
    <xf numFmtId="0" fontId="8" fillId="8" borderId="27" xfId="0" applyFont="1" applyFill="1" applyBorder="1" applyAlignment="1">
      <alignment vertical="center" wrapText="1"/>
    </xf>
    <xf numFmtId="0" fontId="8" fillId="8" borderId="27" xfId="0" applyFont="1" applyFill="1" applyBorder="1" applyAlignment="1">
      <alignment horizontal="left" wrapText="1"/>
    </xf>
    <xf numFmtId="9" fontId="8" fillId="8" borderId="27" xfId="0" applyNumberFormat="1" applyFont="1" applyFill="1" applyBorder="1" applyAlignment="1">
      <alignment horizontal="center" vertical="center"/>
    </xf>
    <xf numFmtId="165" fontId="8" fillId="8" borderId="27" xfId="0" applyNumberFormat="1" applyFont="1" applyFill="1" applyBorder="1" applyAlignment="1">
      <alignment horizontal="center"/>
    </xf>
    <xf numFmtId="169" fontId="8" fillId="8" borderId="27" xfId="0" applyNumberFormat="1" applyFont="1" applyFill="1" applyBorder="1" applyAlignment="1">
      <alignment horizontal="center"/>
    </xf>
    <xf numFmtId="169" fontId="2" fillId="8" borderId="27" xfId="0" applyNumberFormat="1" applyFont="1" applyFill="1" applyBorder="1" applyAlignment="1">
      <alignment horizontal="center"/>
    </xf>
    <xf numFmtId="169" fontId="9" fillId="8" borderId="28" xfId="0" applyNumberFormat="1" applyFont="1" applyFill="1" applyBorder="1" applyAlignment="1">
      <alignment horizontal="center"/>
    </xf>
    <xf numFmtId="0" fontId="2" fillId="8" borderId="24" xfId="0" applyFont="1" applyFill="1" applyBorder="1" applyAlignment="1">
      <alignment wrapText="1"/>
    </xf>
    <xf numFmtId="0" fontId="2" fillId="8" borderId="26" xfId="0" applyFont="1" applyFill="1" applyBorder="1" applyAlignment="1">
      <alignment wrapText="1"/>
    </xf>
    <xf numFmtId="0" fontId="3" fillId="8" borderId="24" xfId="0" applyFont="1" applyFill="1" applyBorder="1" applyAlignment="1">
      <alignment wrapText="1"/>
    </xf>
    <xf numFmtId="0" fontId="4" fillId="8" borderId="21" xfId="0" applyFont="1" applyFill="1" applyBorder="1" applyAlignment="1">
      <alignment horizontal="left" wrapText="1"/>
    </xf>
    <xf numFmtId="9" fontId="4" fillId="8" borderId="21" xfId="0" applyNumberFormat="1" applyFont="1" applyFill="1" applyBorder="1" applyAlignment="1">
      <alignment horizontal="center" vertical="center"/>
    </xf>
    <xf numFmtId="165" fontId="4" fillId="8" borderId="21" xfId="0" applyNumberFormat="1" applyFont="1" applyFill="1" applyBorder="1" applyAlignment="1">
      <alignment horizontal="center"/>
    </xf>
    <xf numFmtId="169" fontId="4" fillId="8" borderId="21" xfId="0" applyNumberFormat="1" applyFont="1" applyFill="1" applyBorder="1" applyAlignment="1">
      <alignment horizontal="center"/>
    </xf>
    <xf numFmtId="169" fontId="3" fillId="8" borderId="21" xfId="0" applyNumberFormat="1" applyFont="1" applyFill="1" applyBorder="1" applyAlignment="1">
      <alignment horizontal="center"/>
    </xf>
    <xf numFmtId="0" fontId="3" fillId="8" borderId="26" xfId="0" applyFont="1" applyFill="1" applyBorder="1" applyAlignment="1">
      <alignment wrapText="1"/>
    </xf>
    <xf numFmtId="0" fontId="4" fillId="8" borderId="27" xfId="0" applyFont="1" applyFill="1" applyBorder="1" applyAlignment="1">
      <alignment horizontal="left" wrapText="1"/>
    </xf>
    <xf numFmtId="9" fontId="4" fillId="8" borderId="27" xfId="0" applyNumberFormat="1" applyFont="1" applyFill="1" applyBorder="1" applyAlignment="1">
      <alignment horizontal="center" vertical="center"/>
    </xf>
    <xf numFmtId="165" fontId="4" fillId="8" borderId="27" xfId="0" applyNumberFormat="1" applyFont="1" applyFill="1" applyBorder="1" applyAlignment="1">
      <alignment horizontal="center"/>
    </xf>
    <xf numFmtId="169" fontId="4" fillId="8" borderId="27" xfId="0" applyNumberFormat="1" applyFont="1" applyFill="1" applyBorder="1" applyAlignment="1">
      <alignment horizontal="center"/>
    </xf>
    <xf numFmtId="169" fontId="3" fillId="8" borderId="27" xfId="0" applyNumberFormat="1" applyFont="1" applyFill="1" applyBorder="1" applyAlignment="1">
      <alignment horizontal="center"/>
    </xf>
    <xf numFmtId="0" fontId="7" fillId="0" borderId="0" xfId="2" applyFill="1"/>
    <xf numFmtId="171" fontId="0" fillId="0" borderId="0" xfId="0" applyNumberFormat="1"/>
    <xf numFmtId="166" fontId="21" fillId="4" borderId="1" xfId="1" applyNumberFormat="1" applyFont="1" applyFill="1" applyBorder="1" applyAlignment="1">
      <alignment horizontal="center"/>
    </xf>
    <xf numFmtId="166" fontId="21" fillId="4" borderId="11" xfId="1" applyNumberFormat="1" applyFont="1" applyFill="1" applyBorder="1" applyAlignment="1">
      <alignment horizontal="center"/>
    </xf>
    <xf numFmtId="168" fontId="21" fillId="0" borderId="6" xfId="0" applyNumberFormat="1" applyFont="1" applyBorder="1" applyAlignment="1">
      <alignment horizontal="center"/>
    </xf>
    <xf numFmtId="168" fontId="21" fillId="5" borderId="6" xfId="0" applyNumberFormat="1" applyFont="1" applyFill="1" applyBorder="1" applyAlignment="1">
      <alignment horizontal="center"/>
    </xf>
    <xf numFmtId="168" fontId="21" fillId="4" borderId="6" xfId="0" applyNumberFormat="1" applyFont="1" applyFill="1" applyBorder="1" applyAlignment="1">
      <alignment horizontal="center"/>
    </xf>
    <xf numFmtId="164" fontId="21" fillId="5" borderId="6" xfId="1" applyNumberFormat="1" applyFont="1" applyFill="1" applyBorder="1" applyAlignment="1">
      <alignment horizontal="center"/>
    </xf>
    <xf numFmtId="165" fontId="21" fillId="3" borderId="22" xfId="0" applyNumberFormat="1" applyFont="1" applyFill="1" applyBorder="1" applyAlignment="1">
      <alignment horizontal="center"/>
    </xf>
    <xf numFmtId="168" fontId="21" fillId="3" borderId="22" xfId="0" applyNumberFormat="1" applyFont="1" applyFill="1" applyBorder="1" applyAlignment="1">
      <alignment horizontal="center"/>
    </xf>
    <xf numFmtId="168" fontId="22" fillId="3" borderId="22" xfId="0" applyNumberFormat="1" applyFont="1" applyFill="1" applyBorder="1" applyAlignment="1">
      <alignment horizontal="center"/>
    </xf>
    <xf numFmtId="15" fontId="25" fillId="0" borderId="8" xfId="3" applyNumberFormat="1" applyFont="1" applyBorder="1"/>
    <xf numFmtId="15" fontId="25" fillId="0" borderId="1" xfId="3" applyNumberFormat="1" applyFont="1" applyBorder="1"/>
    <xf numFmtId="0" fontId="25" fillId="0" borderId="1" xfId="3" applyFont="1" applyBorder="1" applyAlignment="1">
      <alignment wrapText="1"/>
    </xf>
    <xf numFmtId="9" fontId="25" fillId="0" borderId="1" xfId="3" applyNumberFormat="1" applyFont="1" applyBorder="1" applyAlignment="1">
      <alignment wrapText="1"/>
    </xf>
    <xf numFmtId="0" fontId="25" fillId="0" borderId="9" xfId="3" applyFont="1" applyBorder="1" applyAlignment="1">
      <alignment wrapText="1"/>
    </xf>
    <xf numFmtId="0" fontId="10" fillId="0" borderId="21" xfId="0" applyFont="1" applyBorder="1" applyAlignment="1">
      <alignment horizontal="left" vertical="top"/>
    </xf>
    <xf numFmtId="0" fontId="10" fillId="0" borderId="21" xfId="0" applyFont="1" applyBorder="1" applyAlignment="1">
      <alignment horizontal="left" vertical="top" wrapText="1"/>
    </xf>
    <xf numFmtId="17" fontId="25" fillId="0" borderId="1" xfId="3" applyNumberFormat="1" applyFont="1" applyBorder="1" applyAlignment="1">
      <alignment wrapText="1"/>
    </xf>
    <xf numFmtId="0" fontId="10" fillId="0" borderId="0" xfId="0" applyFont="1" applyAlignment="1">
      <alignment horizontal="left"/>
    </xf>
    <xf numFmtId="49" fontId="10" fillId="0" borderId="0" xfId="0" applyNumberFormat="1" applyFont="1" applyAlignment="1">
      <alignment horizontal="left"/>
    </xf>
    <xf numFmtId="0" fontId="10" fillId="0" borderId="0" xfId="0" applyFont="1" applyAlignment="1">
      <alignment horizontal="left" vertical="top" wrapText="1"/>
    </xf>
    <xf numFmtId="0" fontId="20" fillId="0" borderId="0" xfId="0" applyFont="1" applyAlignment="1">
      <alignment horizontal="left" vertical="top" wrapText="1"/>
    </xf>
    <xf numFmtId="0" fontId="11" fillId="0" borderId="0" xfId="0" applyFont="1" applyAlignment="1">
      <alignment horizontal="left"/>
    </xf>
    <xf numFmtId="0" fontId="3" fillId="6" borderId="7"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11" xfId="0" applyFont="1" applyFill="1" applyBorder="1" applyAlignment="1">
      <alignment horizontal="center" vertical="center"/>
    </xf>
    <xf numFmtId="0" fontId="23" fillId="6" borderId="7" xfId="0" applyFont="1" applyFill="1" applyBorder="1" applyAlignment="1">
      <alignment horizontal="center" vertical="center" wrapText="1"/>
    </xf>
    <xf numFmtId="0" fontId="23" fillId="6" borderId="11"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2" fillId="3" borderId="8"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9" xfId="0" applyFont="1" applyFill="1" applyBorder="1" applyAlignment="1">
      <alignment horizontal="center" vertical="center"/>
    </xf>
    <xf numFmtId="0" fontId="0" fillId="0" borderId="0" xfId="0" applyAlignment="1">
      <alignment horizontal="left" vertical="center" wrapText="1"/>
    </xf>
    <xf numFmtId="17" fontId="14" fillId="0" borderId="8" xfId="0" applyNumberFormat="1" applyFont="1" applyBorder="1" applyAlignment="1">
      <alignment horizontal="left"/>
    </xf>
    <xf numFmtId="0" fontId="14" fillId="0" borderId="10" xfId="0" applyFont="1" applyBorder="1" applyAlignment="1">
      <alignment horizontal="left"/>
    </xf>
    <xf numFmtId="0" fontId="14" fillId="0" borderId="9" xfId="0" applyFont="1" applyBorder="1" applyAlignment="1">
      <alignment horizontal="left"/>
    </xf>
    <xf numFmtId="0" fontId="26" fillId="0" borderId="13" xfId="0" applyFont="1" applyBorder="1" applyAlignment="1">
      <alignment horizontal="left" wrapText="1"/>
    </xf>
    <xf numFmtId="0" fontId="10" fillId="0" borderId="14" xfId="0" applyFont="1" applyBorder="1" applyAlignment="1">
      <alignment horizontal="left" wrapText="1"/>
    </xf>
    <xf numFmtId="0" fontId="10" fillId="0" borderId="15" xfId="0" applyFont="1" applyBorder="1" applyAlignment="1">
      <alignment horizontal="left" wrapText="1"/>
    </xf>
    <xf numFmtId="0" fontId="10" fillId="0" borderId="16" xfId="0" applyFont="1" applyBorder="1" applyAlignment="1">
      <alignment horizontal="left" wrapText="1"/>
    </xf>
    <xf numFmtId="0" fontId="10" fillId="0" borderId="0" xfId="0" applyFont="1" applyAlignment="1">
      <alignment horizontal="left" wrapText="1"/>
    </xf>
    <xf numFmtId="0" fontId="10" fillId="0" borderId="17" xfId="0" applyFont="1" applyBorder="1" applyAlignment="1">
      <alignment horizontal="left" wrapText="1"/>
    </xf>
    <xf numFmtId="0" fontId="10" fillId="0" borderId="18" xfId="0" applyFont="1" applyBorder="1" applyAlignment="1">
      <alignment horizontal="left" wrapText="1"/>
    </xf>
    <xf numFmtId="0" fontId="10" fillId="0" borderId="19" xfId="0" applyFont="1" applyBorder="1" applyAlignment="1">
      <alignment horizontal="left" wrapText="1"/>
    </xf>
    <xf numFmtId="0" fontId="10" fillId="0" borderId="12" xfId="0" applyFont="1" applyBorder="1" applyAlignment="1">
      <alignment horizontal="left" wrapText="1"/>
    </xf>
    <xf numFmtId="0" fontId="15" fillId="0" borderId="0" xfId="0" applyFont="1" applyAlignment="1">
      <alignment horizontal="left" vertical="center" wrapText="1"/>
    </xf>
    <xf numFmtId="0" fontId="15" fillId="0" borderId="0" xfId="0" applyFont="1" applyAlignment="1">
      <alignment horizontal="left" wrapText="1"/>
    </xf>
    <xf numFmtId="0" fontId="10" fillId="0" borderId="14" xfId="0" applyFont="1" applyBorder="1" applyAlignment="1">
      <alignment horizontal="left"/>
    </xf>
    <xf numFmtId="0" fontId="10" fillId="0" borderId="15" xfId="0" applyFont="1" applyBorder="1" applyAlignment="1">
      <alignment horizontal="left"/>
    </xf>
    <xf numFmtId="0" fontId="10" fillId="0" borderId="16" xfId="0" applyFont="1" applyBorder="1" applyAlignment="1">
      <alignment horizontal="left"/>
    </xf>
    <xf numFmtId="0" fontId="10" fillId="0" borderId="17" xfId="0" applyFont="1" applyBorder="1" applyAlignment="1">
      <alignment horizontal="left"/>
    </xf>
    <xf numFmtId="0" fontId="10" fillId="0" borderId="18" xfId="0" applyFont="1" applyBorder="1" applyAlignment="1">
      <alignment horizontal="left"/>
    </xf>
    <xf numFmtId="0" fontId="10" fillId="0" borderId="19" xfId="0" applyFont="1" applyBorder="1" applyAlignment="1">
      <alignment horizontal="left"/>
    </xf>
    <xf numFmtId="0" fontId="10" fillId="0" borderId="12" xfId="0" applyFont="1" applyBorder="1" applyAlignment="1">
      <alignment horizontal="left"/>
    </xf>
    <xf numFmtId="0" fontId="10" fillId="0" borderId="8" xfId="0" applyFont="1" applyBorder="1" applyAlignment="1">
      <alignment horizontal="left"/>
    </xf>
    <xf numFmtId="0" fontId="10" fillId="0" borderId="10" xfId="0" applyFont="1" applyBorder="1" applyAlignment="1">
      <alignment horizontal="left"/>
    </xf>
    <xf numFmtId="0" fontId="10" fillId="0" borderId="9" xfId="0" applyFont="1" applyBorder="1" applyAlignment="1">
      <alignment horizontal="left"/>
    </xf>
    <xf numFmtId="0" fontId="14" fillId="0" borderId="8" xfId="0" applyFont="1" applyBorder="1" applyAlignment="1">
      <alignment horizontal="left"/>
    </xf>
  </cellXfs>
  <cellStyles count="4">
    <cellStyle name="Currency" xfId="1" builtinId="4"/>
    <cellStyle name="Hyperlink" xfId="2" builtinId="8"/>
    <cellStyle name="Normal" xfId="0" builtinId="0"/>
    <cellStyle name="Normal 2" xfId="3" xr:uid="{00000000-0005-0000-0000-000003000000}"/>
  </cellStyles>
  <dxfs count="0"/>
  <tableStyles count="0" defaultTableStyle="TableStyleMedium2" defaultPivotStyle="PivotStyleLight16"/>
  <colors>
    <mruColors>
      <color rgb="FF9CC2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publications.scot.nhs.uk/files/pcs2026-afc-01.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bma.org.uk/pay-and-contracts/pay/pay-banding/how-pay-banding-works" TargetMode="External"/><Relationship Id="rId2" Type="http://schemas.openxmlformats.org/officeDocument/2006/relationships/hyperlink" Target="https://www.bma.org.uk/pay-and-contracts/contracts/resident-doctor-contract/resident-doctor-contract-in-scotland" TargetMode="External"/><Relationship Id="rId1" Type="http://schemas.openxmlformats.org/officeDocument/2006/relationships/hyperlink" Target="https://www.publications.scot.nhs.uk/files/pcs-dd-2026-01.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publications.scot.nhs.uk/files/pcs2025-dd-01.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publications.scot.nhs.uk/files/pcs-dd-2026-01.pdf" TargetMode="External"/><Relationship Id="rId2" Type="http://schemas.openxmlformats.org/officeDocument/2006/relationships/hyperlink" Target="https://www.publications.scot.nhs.uk/files/pcs2024-dd-01.pdf" TargetMode="External"/><Relationship Id="rId1" Type="http://schemas.openxmlformats.org/officeDocument/2006/relationships/hyperlink" Target="https://www.publications.scot.nhs.uk/files/pcs2025-dd-01.pdf"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3"/>
  <sheetViews>
    <sheetView showGridLines="0" topLeftCell="A8" zoomScale="70" zoomScaleNormal="70" workbookViewId="0">
      <selection activeCell="N21" sqref="N21"/>
    </sheetView>
  </sheetViews>
  <sheetFormatPr defaultColWidth="8.7109375" defaultRowHeight="15" x14ac:dyDescent="0.2"/>
  <cols>
    <col min="1" max="1" width="8.7109375" style="61"/>
    <col min="2" max="5" width="8.7109375" style="59"/>
    <col min="6" max="6" width="9.5703125" style="59" customWidth="1"/>
    <col min="7" max="16384" width="8.7109375" style="59"/>
  </cols>
  <sheetData>
    <row r="1" spans="1:25" ht="15.75" x14ac:dyDescent="0.2">
      <c r="A1" s="87" t="s">
        <v>0</v>
      </c>
      <c r="B1" s="85" t="s">
        <v>1</v>
      </c>
    </row>
    <row r="2" spans="1:25" ht="15.75" x14ac:dyDescent="0.25">
      <c r="B2" s="60" t="s">
        <v>2</v>
      </c>
    </row>
    <row r="3" spans="1:25" ht="15.75" x14ac:dyDescent="0.25">
      <c r="B3" s="60"/>
    </row>
    <row r="5" spans="1:25" s="120" customFormat="1" ht="69.75" customHeight="1" x14ac:dyDescent="0.25">
      <c r="A5" s="119">
        <v>1</v>
      </c>
      <c r="B5" s="218" t="s">
        <v>3</v>
      </c>
      <c r="C5" s="218"/>
      <c r="D5" s="218"/>
      <c r="E5" s="218"/>
      <c r="F5" s="218"/>
      <c r="G5" s="218"/>
      <c r="H5" s="218"/>
      <c r="I5" s="218"/>
      <c r="J5" s="218"/>
      <c r="K5" s="218"/>
      <c r="L5" s="218"/>
      <c r="M5" s="218"/>
      <c r="N5" s="218"/>
      <c r="O5" s="218"/>
      <c r="P5" s="218"/>
      <c r="Q5" s="218"/>
      <c r="R5" s="218"/>
      <c r="S5" s="218"/>
      <c r="T5" s="218"/>
      <c r="U5" s="218"/>
      <c r="V5" s="218"/>
      <c r="W5" s="218"/>
      <c r="X5" s="218"/>
      <c r="Y5" s="218"/>
    </row>
    <row r="6" spans="1:25" s="120" customFormat="1" ht="81.75" customHeight="1" x14ac:dyDescent="0.25">
      <c r="A6" s="119">
        <v>2</v>
      </c>
      <c r="B6" s="218" t="s">
        <v>4</v>
      </c>
      <c r="C6" s="218"/>
      <c r="D6" s="218"/>
      <c r="E6" s="218"/>
      <c r="F6" s="218"/>
      <c r="G6" s="218"/>
      <c r="H6" s="218"/>
      <c r="I6" s="218"/>
      <c r="J6" s="218"/>
      <c r="K6" s="218"/>
      <c r="L6" s="218"/>
      <c r="M6" s="218"/>
      <c r="N6" s="218"/>
      <c r="O6" s="218"/>
      <c r="P6" s="218"/>
      <c r="Q6" s="218"/>
      <c r="R6" s="218"/>
      <c r="S6" s="218"/>
      <c r="T6" s="218"/>
      <c r="U6" s="218"/>
      <c r="V6" s="218"/>
      <c r="W6" s="218"/>
      <c r="X6" s="218"/>
      <c r="Y6" s="218"/>
    </row>
    <row r="7" spans="1:25" s="120" customFormat="1" ht="58.5" customHeight="1" x14ac:dyDescent="0.25">
      <c r="A7" s="119">
        <v>3</v>
      </c>
      <c r="B7" s="218" t="s">
        <v>5</v>
      </c>
      <c r="C7" s="218"/>
      <c r="D7" s="218"/>
      <c r="E7" s="218"/>
      <c r="F7" s="218"/>
      <c r="G7" s="218"/>
      <c r="H7" s="218"/>
      <c r="I7" s="218"/>
      <c r="J7" s="218"/>
      <c r="K7" s="218"/>
      <c r="L7" s="218"/>
      <c r="M7" s="218"/>
      <c r="N7" s="218"/>
      <c r="O7" s="218"/>
      <c r="P7" s="218"/>
      <c r="Q7" s="218"/>
      <c r="R7" s="218"/>
      <c r="S7" s="218"/>
      <c r="T7" s="218"/>
      <c r="U7" s="218"/>
      <c r="V7" s="218"/>
      <c r="W7" s="218"/>
      <c r="X7" s="218"/>
      <c r="Y7" s="218"/>
    </row>
    <row r="8" spans="1:25" s="120" customFormat="1" ht="58.5" customHeight="1" x14ac:dyDescent="0.25">
      <c r="A8" s="119">
        <v>4</v>
      </c>
      <c r="B8" s="218" t="s">
        <v>6</v>
      </c>
      <c r="C8" s="218"/>
      <c r="D8" s="218"/>
      <c r="E8" s="218"/>
      <c r="F8" s="218"/>
      <c r="G8" s="218"/>
      <c r="H8" s="218"/>
      <c r="I8" s="218"/>
      <c r="J8" s="218"/>
      <c r="K8" s="218"/>
      <c r="L8" s="218"/>
      <c r="M8" s="218"/>
      <c r="N8" s="218"/>
      <c r="O8" s="218"/>
      <c r="P8" s="218"/>
      <c r="Q8" s="218"/>
      <c r="R8" s="218"/>
      <c r="S8" s="218"/>
      <c r="T8" s="218"/>
      <c r="U8" s="218"/>
      <c r="V8" s="218"/>
      <c r="W8" s="218"/>
      <c r="X8" s="218"/>
      <c r="Y8" s="218"/>
    </row>
    <row r="9" spans="1:25" s="120" customFormat="1" ht="58.5" customHeight="1" x14ac:dyDescent="0.25">
      <c r="A9" s="119">
        <v>5</v>
      </c>
      <c r="B9" s="218" t="s">
        <v>7</v>
      </c>
      <c r="C9" s="218"/>
      <c r="D9" s="218"/>
      <c r="E9" s="218"/>
      <c r="F9" s="218"/>
      <c r="G9" s="218"/>
      <c r="H9" s="218"/>
      <c r="I9" s="218"/>
      <c r="J9" s="218"/>
      <c r="K9" s="218"/>
      <c r="L9" s="218"/>
      <c r="M9" s="218"/>
      <c r="N9" s="218"/>
      <c r="O9" s="218"/>
      <c r="P9" s="218"/>
      <c r="Q9" s="218"/>
      <c r="R9" s="218"/>
      <c r="S9" s="218"/>
      <c r="T9" s="218"/>
      <c r="U9" s="218"/>
      <c r="V9" s="218"/>
      <c r="W9" s="218"/>
      <c r="X9" s="218"/>
      <c r="Y9" s="218"/>
    </row>
    <row r="10" spans="1:25" s="120" customFormat="1" ht="58.5" customHeight="1" x14ac:dyDescent="0.25">
      <c r="A10" s="119">
        <v>6</v>
      </c>
      <c r="B10" s="218" t="s">
        <v>8</v>
      </c>
      <c r="C10" s="218"/>
      <c r="D10" s="218"/>
      <c r="E10" s="218"/>
      <c r="F10" s="218"/>
      <c r="G10" s="218"/>
      <c r="H10" s="218"/>
      <c r="I10" s="218"/>
      <c r="J10" s="218"/>
      <c r="K10" s="218"/>
      <c r="L10" s="218"/>
      <c r="M10" s="218"/>
      <c r="N10" s="218"/>
      <c r="O10" s="218"/>
      <c r="P10" s="218"/>
      <c r="Q10" s="218"/>
      <c r="R10" s="218"/>
      <c r="S10" s="218"/>
      <c r="T10" s="218"/>
      <c r="U10" s="218"/>
      <c r="V10" s="218"/>
      <c r="W10" s="218"/>
      <c r="X10" s="218"/>
      <c r="Y10" s="218"/>
    </row>
    <row r="11" spans="1:25" s="120" customFormat="1" ht="81" customHeight="1" x14ac:dyDescent="0.25">
      <c r="A11" s="119">
        <v>7</v>
      </c>
      <c r="B11" s="219" t="s">
        <v>9</v>
      </c>
      <c r="C11" s="219"/>
      <c r="D11" s="219"/>
      <c r="E11" s="219"/>
      <c r="F11" s="219"/>
      <c r="G11" s="219"/>
      <c r="H11" s="219"/>
      <c r="I11" s="219"/>
      <c r="J11" s="219"/>
      <c r="K11" s="219"/>
      <c r="L11" s="219"/>
      <c r="M11" s="219"/>
      <c r="N11" s="219"/>
      <c r="O11" s="219"/>
      <c r="P11" s="219"/>
      <c r="Q11" s="219"/>
      <c r="R11" s="219"/>
      <c r="S11" s="219"/>
      <c r="T11" s="219"/>
      <c r="U11" s="219"/>
      <c r="V11" s="219"/>
      <c r="W11" s="219"/>
      <c r="X11" s="219"/>
      <c r="Y11" s="219"/>
    </row>
    <row r="13" spans="1:25" x14ac:dyDescent="0.2">
      <c r="A13" s="61">
        <v>8</v>
      </c>
      <c r="B13" s="216" t="s">
        <v>10</v>
      </c>
      <c r="C13" s="216"/>
      <c r="D13" s="216"/>
      <c r="E13" s="216"/>
      <c r="F13" s="216"/>
      <c r="G13" s="216"/>
      <c r="H13" s="216"/>
      <c r="I13" s="216"/>
      <c r="J13" s="216"/>
      <c r="K13" s="216"/>
      <c r="L13" s="216"/>
      <c r="M13" s="216"/>
      <c r="N13" s="216"/>
      <c r="O13" s="216"/>
      <c r="P13" s="216"/>
      <c r="Q13" s="216"/>
      <c r="R13" s="216"/>
      <c r="S13" s="216"/>
      <c r="T13" s="216"/>
      <c r="U13" s="216"/>
      <c r="V13" s="216"/>
      <c r="W13" s="216"/>
      <c r="X13" s="216"/>
      <c r="Y13" s="216"/>
    </row>
    <row r="14" spans="1:25" ht="15.75" x14ac:dyDescent="0.25">
      <c r="B14" s="220" t="s">
        <v>11</v>
      </c>
      <c r="C14" s="220"/>
      <c r="D14" s="220"/>
      <c r="E14" s="220"/>
      <c r="G14" s="60" t="s">
        <v>12</v>
      </c>
    </row>
    <row r="15" spans="1:25" x14ac:dyDescent="0.2">
      <c r="B15" s="66" t="s">
        <v>13</v>
      </c>
      <c r="C15" s="66"/>
      <c r="D15" s="66"/>
      <c r="E15" s="66"/>
      <c r="G15" s="63" t="s">
        <v>14</v>
      </c>
      <c r="H15" s="63"/>
    </row>
    <row r="16" spans="1:25" x14ac:dyDescent="0.2">
      <c r="B16" s="66" t="s">
        <v>15</v>
      </c>
      <c r="C16" s="66"/>
      <c r="D16" s="66"/>
      <c r="E16" s="66"/>
      <c r="G16" s="63" t="s">
        <v>179</v>
      </c>
      <c r="H16" s="63"/>
    </row>
    <row r="17" spans="2:25" x14ac:dyDescent="0.2">
      <c r="B17" s="66" t="s">
        <v>16</v>
      </c>
      <c r="C17" s="66"/>
      <c r="D17" s="66"/>
      <c r="E17" s="66"/>
      <c r="G17" s="63" t="s">
        <v>17</v>
      </c>
      <c r="H17" s="63"/>
    </row>
    <row r="18" spans="2:25" x14ac:dyDescent="0.2">
      <c r="B18" s="66" t="s">
        <v>18</v>
      </c>
      <c r="C18" s="66"/>
      <c r="D18" s="66"/>
      <c r="E18" s="66"/>
      <c r="G18" s="217" t="s">
        <v>19</v>
      </c>
      <c r="H18" s="217"/>
    </row>
    <row r="20" spans="2:25" x14ac:dyDescent="0.2">
      <c r="B20" s="59" t="s">
        <v>20</v>
      </c>
    </row>
    <row r="21" spans="2:25" x14ac:dyDescent="0.2">
      <c r="B21" s="62"/>
      <c r="C21" s="62"/>
      <c r="D21" s="62"/>
      <c r="E21" s="62"/>
      <c r="F21" s="62"/>
      <c r="G21" s="62"/>
      <c r="H21" s="62"/>
      <c r="I21" s="62"/>
      <c r="J21" s="62"/>
      <c r="K21" s="62"/>
      <c r="L21" s="62"/>
      <c r="M21" s="62"/>
      <c r="N21" s="62"/>
      <c r="O21" s="62"/>
      <c r="P21" s="62"/>
      <c r="Q21" s="62"/>
      <c r="R21" s="62"/>
      <c r="S21" s="62"/>
      <c r="T21" s="62"/>
      <c r="U21" s="62"/>
      <c r="V21" s="62"/>
      <c r="W21" s="62"/>
      <c r="X21" s="62"/>
      <c r="Y21" s="62"/>
    </row>
    <row r="22" spans="2:25" x14ac:dyDescent="0.2">
      <c r="B22" s="59" t="s">
        <v>21</v>
      </c>
    </row>
    <row r="23" spans="2:25" x14ac:dyDescent="0.2">
      <c r="B23" s="59" t="s">
        <v>22</v>
      </c>
    </row>
  </sheetData>
  <mergeCells count="10">
    <mergeCell ref="B13:Y13"/>
    <mergeCell ref="G18:H18"/>
    <mergeCell ref="B5:Y5"/>
    <mergeCell ref="B6:Y6"/>
    <mergeCell ref="B7:Y7"/>
    <mergeCell ref="B11:Y11"/>
    <mergeCell ref="B9:Y9"/>
    <mergeCell ref="B10:Y10"/>
    <mergeCell ref="B14:E14"/>
    <mergeCell ref="B8:Y8"/>
  </mergeCells>
  <pageMargins left="0.7" right="0.7" top="0.75" bottom="0.75" header="0.3" footer="0.3"/>
  <pageSetup paperSize="9"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L76"/>
  <sheetViews>
    <sheetView workbookViewId="0">
      <selection activeCell="M10" sqref="M10"/>
    </sheetView>
  </sheetViews>
  <sheetFormatPr defaultColWidth="9.140625" defaultRowHeight="15" x14ac:dyDescent="0.25"/>
  <cols>
    <col min="1" max="1" width="9" bestFit="1" customWidth="1"/>
    <col min="2" max="2" width="10.85546875" customWidth="1"/>
    <col min="3" max="3" width="11.42578125" customWidth="1"/>
    <col min="4" max="4" width="10.85546875" bestFit="1" customWidth="1"/>
    <col min="5" max="5" width="12" customWidth="1"/>
    <col min="6" max="6" width="13.5703125" customWidth="1"/>
    <col min="7" max="7" width="13.85546875" customWidth="1"/>
    <col min="8" max="8" width="12.42578125" customWidth="1"/>
    <col min="9" max="9" width="14.42578125" customWidth="1"/>
    <col min="10" max="10" width="13.85546875" customWidth="1"/>
  </cols>
  <sheetData>
    <row r="2" spans="1:8" x14ac:dyDescent="0.25">
      <c r="A2" s="33" t="s">
        <v>23</v>
      </c>
      <c r="B2" s="33" t="s">
        <v>24</v>
      </c>
      <c r="C2" s="124"/>
      <c r="D2" s="124"/>
      <c r="E2" s="124"/>
      <c r="F2" s="124"/>
    </row>
    <row r="3" spans="1:8" ht="15.75" thickBot="1" x14ac:dyDescent="0.3">
      <c r="B3" s="124"/>
      <c r="C3" s="124"/>
      <c r="D3" s="124"/>
      <c r="E3" s="124"/>
      <c r="F3" s="124"/>
    </row>
    <row r="4" spans="1:8" ht="32.25" customHeight="1" thickBot="1" x14ac:dyDescent="0.3">
      <c r="B4" s="223" t="s">
        <v>25</v>
      </c>
      <c r="C4" s="221" t="s">
        <v>178</v>
      </c>
      <c r="D4" s="229" t="s">
        <v>27</v>
      </c>
      <c r="E4" s="230"/>
      <c r="F4" s="231"/>
      <c r="G4" s="227" t="s">
        <v>28</v>
      </c>
      <c r="H4" s="228"/>
    </row>
    <row r="5" spans="1:8" ht="60.75" thickBot="1" x14ac:dyDescent="0.3">
      <c r="B5" s="224"/>
      <c r="C5" s="222"/>
      <c r="D5" s="1" t="s">
        <v>29</v>
      </c>
      <c r="E5" s="23" t="s">
        <v>30</v>
      </c>
      <c r="F5" s="133" t="s">
        <v>31</v>
      </c>
      <c r="G5" s="19" t="s">
        <v>32</v>
      </c>
      <c r="H5" s="19" t="s">
        <v>33</v>
      </c>
    </row>
    <row r="6" spans="1:8" ht="15.75" thickBot="1" x14ac:dyDescent="0.3">
      <c r="B6" s="2" t="s">
        <v>34</v>
      </c>
      <c r="C6" s="3">
        <v>26557</v>
      </c>
      <c r="D6" s="12">
        <f t="shared" ref="D6:D17" si="0">C6/(52.1428571*36)</f>
        <v>14.147564699603782</v>
      </c>
      <c r="E6" s="12">
        <f>D6*0.225</f>
        <v>3.1832020574108508</v>
      </c>
      <c r="F6" s="12">
        <f>D6*0.15</f>
        <v>2.1221347049405672</v>
      </c>
      <c r="G6" s="12">
        <f>D6*0.5</f>
        <v>7.073782349801891</v>
      </c>
      <c r="H6" s="12">
        <f>D6*1</f>
        <v>14.147564699603782</v>
      </c>
    </row>
    <row r="7" spans="1:8" ht="15.75" thickBot="1" x14ac:dyDescent="0.3">
      <c r="B7" s="4" t="s">
        <v>35</v>
      </c>
      <c r="C7" s="204">
        <v>28988</v>
      </c>
      <c r="D7" s="199">
        <f t="shared" si="0"/>
        <v>15.442617973118741</v>
      </c>
      <c r="E7" s="36">
        <f t="shared" ref="E7:E17" si="1">D7*0.225</f>
        <v>3.4745890439517169</v>
      </c>
      <c r="F7" s="14">
        <f t="shared" ref="F7:F17" si="2">D7*0.15</f>
        <v>2.3163926959678109</v>
      </c>
      <c r="G7" s="13">
        <f>D7*0.44</f>
        <v>6.7947519081722465</v>
      </c>
      <c r="H7" s="13">
        <f>D7*0.88</f>
        <v>13.589503816344493</v>
      </c>
    </row>
    <row r="8" spans="1:8" ht="15.75" thickBot="1" x14ac:dyDescent="0.3">
      <c r="B8" s="6" t="s">
        <v>36</v>
      </c>
      <c r="C8" s="203">
        <v>31409</v>
      </c>
      <c r="D8" s="12">
        <f t="shared" si="0"/>
        <v>16.732344001576049</v>
      </c>
      <c r="E8" s="12">
        <f t="shared" si="1"/>
        <v>3.7647774003546113</v>
      </c>
      <c r="F8" s="16">
        <f t="shared" si="2"/>
        <v>2.5098516002364071</v>
      </c>
      <c r="G8" s="15">
        <f>D8*0.37</f>
        <v>6.1909672805831377</v>
      </c>
      <c r="H8" s="15">
        <f>D8*0.74</f>
        <v>12.381934561166275</v>
      </c>
    </row>
    <row r="9" spans="1:8" ht="15.75" thickBot="1" x14ac:dyDescent="0.3">
      <c r="B9" s="8" t="s">
        <v>37</v>
      </c>
      <c r="C9" s="202">
        <v>34303</v>
      </c>
      <c r="D9" s="199">
        <f t="shared" si="0"/>
        <v>18.274048721260254</v>
      </c>
      <c r="E9" s="36">
        <f t="shared" si="1"/>
        <v>4.1116609622835574</v>
      </c>
      <c r="F9" s="17">
        <f t="shared" si="2"/>
        <v>2.7411073081890378</v>
      </c>
      <c r="G9" s="17">
        <f t="shared" ref="G9:G17" si="3">D9*0.3</f>
        <v>5.4822146163780756</v>
      </c>
      <c r="H9" s="17">
        <f t="shared" ref="H9:H17" si="4">D9*0.6</f>
        <v>10.964429232756151</v>
      </c>
    </row>
    <row r="10" spans="1:8" ht="15.75" thickBot="1" x14ac:dyDescent="0.3">
      <c r="B10" s="10" t="s">
        <v>38</v>
      </c>
      <c r="C10" s="201">
        <v>43039</v>
      </c>
      <c r="D10" s="12">
        <f t="shared" si="0"/>
        <v>22.927930003624173</v>
      </c>
      <c r="E10" s="12">
        <f t="shared" si="1"/>
        <v>5.1587842508154393</v>
      </c>
      <c r="F10" s="18">
        <f t="shared" si="2"/>
        <v>3.4391895005436259</v>
      </c>
      <c r="G10" s="18">
        <f t="shared" si="3"/>
        <v>6.8783790010872519</v>
      </c>
      <c r="H10" s="18">
        <f t="shared" si="4"/>
        <v>13.756758002174504</v>
      </c>
    </row>
    <row r="11" spans="1:8" ht="15.75" thickBot="1" x14ac:dyDescent="0.3">
      <c r="B11" s="8" t="s">
        <v>39</v>
      </c>
      <c r="C11" s="202">
        <v>52679</v>
      </c>
      <c r="D11" s="199">
        <f t="shared" si="0"/>
        <v>28.063394239199745</v>
      </c>
      <c r="E11" s="36">
        <f t="shared" si="1"/>
        <v>6.3142637038199432</v>
      </c>
      <c r="F11" s="17">
        <f t="shared" si="2"/>
        <v>4.2095091358799612</v>
      </c>
      <c r="G11" s="17">
        <f t="shared" si="3"/>
        <v>8.4190182717599225</v>
      </c>
      <c r="H11" s="17">
        <f t="shared" si="4"/>
        <v>16.838036543519845</v>
      </c>
    </row>
    <row r="12" spans="1:8" ht="15.75" thickBot="1" x14ac:dyDescent="0.3">
      <c r="B12" s="10" t="s">
        <v>40</v>
      </c>
      <c r="C12" s="201">
        <v>61466</v>
      </c>
      <c r="D12" s="12">
        <f t="shared" si="0"/>
        <v>32.744444471357689</v>
      </c>
      <c r="E12" s="12">
        <f t="shared" si="1"/>
        <v>7.3675000060554803</v>
      </c>
      <c r="F12" s="18">
        <f t="shared" si="2"/>
        <v>4.9116666707036529</v>
      </c>
      <c r="G12" s="18">
        <f t="shared" si="3"/>
        <v>9.8233333414073059</v>
      </c>
      <c r="H12" s="18">
        <f t="shared" si="4"/>
        <v>19.646666682814612</v>
      </c>
    </row>
    <row r="13" spans="1:8" ht="15.75" thickBot="1" x14ac:dyDescent="0.3">
      <c r="B13" s="8" t="s">
        <v>41</v>
      </c>
      <c r="C13" s="202">
        <v>70303</v>
      </c>
      <c r="D13" s="199">
        <f t="shared" si="0"/>
        <v>37.452130928803882</v>
      </c>
      <c r="E13" s="36">
        <f t="shared" si="1"/>
        <v>8.4267294589808746</v>
      </c>
      <c r="F13" s="17">
        <f t="shared" si="2"/>
        <v>5.6178196393205821</v>
      </c>
      <c r="G13" s="17">
        <f t="shared" si="3"/>
        <v>11.235639278641164</v>
      </c>
      <c r="H13" s="17">
        <f t="shared" si="4"/>
        <v>22.471278557282329</v>
      </c>
    </row>
    <row r="14" spans="1:8" ht="15.75" thickBot="1" x14ac:dyDescent="0.3">
      <c r="B14" s="6" t="s">
        <v>42</v>
      </c>
      <c r="C14" s="203">
        <v>82251</v>
      </c>
      <c r="D14" s="12">
        <f t="shared" si="0"/>
        <v>43.817123323685308</v>
      </c>
      <c r="E14" s="12">
        <f t="shared" si="1"/>
        <v>9.8588527478291947</v>
      </c>
      <c r="F14" s="16">
        <f t="shared" si="2"/>
        <v>6.5725684985527959</v>
      </c>
      <c r="G14" s="16">
        <f t="shared" si="3"/>
        <v>13.145136997105592</v>
      </c>
      <c r="H14" s="16">
        <f t="shared" si="4"/>
        <v>26.290273994211184</v>
      </c>
    </row>
    <row r="15" spans="1:8" ht="15.75" thickBot="1" x14ac:dyDescent="0.3">
      <c r="B15" s="8" t="s">
        <v>43</v>
      </c>
      <c r="C15" s="202">
        <v>97338</v>
      </c>
      <c r="D15" s="199">
        <f t="shared" si="0"/>
        <v>51.854337942163383</v>
      </c>
      <c r="E15" s="36">
        <f t="shared" si="1"/>
        <v>11.667226036986762</v>
      </c>
      <c r="F15" s="17">
        <f t="shared" si="2"/>
        <v>7.7781506913245071</v>
      </c>
      <c r="G15" s="17">
        <f t="shared" si="3"/>
        <v>15.556301382649014</v>
      </c>
      <c r="H15" s="17">
        <f t="shared" si="4"/>
        <v>31.112602765298028</v>
      </c>
    </row>
    <row r="16" spans="1:8" ht="15.75" thickBot="1" x14ac:dyDescent="0.3">
      <c r="B16" s="6" t="s">
        <v>44</v>
      </c>
      <c r="C16" s="203">
        <v>112426</v>
      </c>
      <c r="D16" s="12">
        <f t="shared" si="0"/>
        <v>59.892085285147225</v>
      </c>
      <c r="E16" s="12">
        <f t="shared" si="1"/>
        <v>13.475719189158125</v>
      </c>
      <c r="F16" s="16">
        <f t="shared" si="2"/>
        <v>8.983812792772083</v>
      </c>
      <c r="G16" s="16">
        <f t="shared" si="3"/>
        <v>17.967625585544166</v>
      </c>
      <c r="H16" s="16">
        <f t="shared" si="4"/>
        <v>35.935251171088332</v>
      </c>
    </row>
    <row r="17" spans="1:10" ht="15.75" thickBot="1" x14ac:dyDescent="0.3">
      <c r="B17" s="8" t="s">
        <v>45</v>
      </c>
      <c r="C17" s="202">
        <v>133044</v>
      </c>
      <c r="D17" s="199">
        <f t="shared" si="0"/>
        <v>70.875799145012067</v>
      </c>
      <c r="E17" s="36">
        <f t="shared" si="1"/>
        <v>15.947054807627715</v>
      </c>
      <c r="F17" s="17">
        <f t="shared" si="2"/>
        <v>10.63136987175181</v>
      </c>
      <c r="G17" s="17">
        <f t="shared" si="3"/>
        <v>21.262739743503619</v>
      </c>
      <c r="H17" s="17">
        <f t="shared" si="4"/>
        <v>42.525479487007239</v>
      </c>
    </row>
    <row r="19" spans="1:10" x14ac:dyDescent="0.25">
      <c r="B19" s="20" t="s">
        <v>46</v>
      </c>
    </row>
    <row r="20" spans="1:10" x14ac:dyDescent="0.25">
      <c r="B20" s="123" t="s">
        <v>175</v>
      </c>
    </row>
    <row r="21" spans="1:10" x14ac:dyDescent="0.25">
      <c r="B21" s="20" t="s">
        <v>47</v>
      </c>
    </row>
    <row r="22" spans="1:10" x14ac:dyDescent="0.25">
      <c r="B22" t="s">
        <v>48</v>
      </c>
    </row>
    <row r="23" spans="1:10" x14ac:dyDescent="0.25">
      <c r="B23" t="s">
        <v>174</v>
      </c>
    </row>
    <row r="24" spans="1:10" x14ac:dyDescent="0.25">
      <c r="B24" t="s">
        <v>49</v>
      </c>
    </row>
    <row r="25" spans="1:10" x14ac:dyDescent="0.25">
      <c r="B25" t="s">
        <v>50</v>
      </c>
    </row>
    <row r="27" spans="1:10" x14ac:dyDescent="0.25">
      <c r="A27" s="33" t="s">
        <v>51</v>
      </c>
      <c r="B27" s="33" t="s">
        <v>52</v>
      </c>
    </row>
    <row r="28" spans="1:10" ht="15.75" thickBot="1" x14ac:dyDescent="0.3"/>
    <row r="29" spans="1:10" ht="28.5" customHeight="1" thickBot="1" x14ac:dyDescent="0.3">
      <c r="B29" s="223" t="s">
        <v>25</v>
      </c>
      <c r="C29" s="225" t="s">
        <v>178</v>
      </c>
      <c r="D29" s="229" t="s">
        <v>53</v>
      </c>
      <c r="E29" s="230"/>
      <c r="F29" s="230"/>
      <c r="G29" s="230"/>
      <c r="H29" s="231"/>
    </row>
    <row r="30" spans="1:10" ht="75.75" thickBot="1" x14ac:dyDescent="0.3">
      <c r="B30" s="224"/>
      <c r="C30" s="226"/>
      <c r="D30" s="21" t="s">
        <v>54</v>
      </c>
      <c r="E30" s="23" t="s">
        <v>30</v>
      </c>
      <c r="F30" s="133" t="s">
        <v>31</v>
      </c>
      <c r="G30" s="21" t="s">
        <v>55</v>
      </c>
      <c r="H30" s="40" t="s">
        <v>56</v>
      </c>
      <c r="J30" s="41" t="s">
        <v>57</v>
      </c>
    </row>
    <row r="31" spans="1:10" ht="15.75" thickBot="1" x14ac:dyDescent="0.3">
      <c r="B31" s="24" t="s">
        <v>34</v>
      </c>
      <c r="C31" s="3">
        <v>26557</v>
      </c>
      <c r="D31" s="12">
        <f t="shared" ref="D31:D42" si="5">C31/(52.1428571*36)</f>
        <v>14.147564699603782</v>
      </c>
      <c r="E31" s="12">
        <f>D31*0.225</f>
        <v>3.1832020574108508</v>
      </c>
      <c r="F31" s="12">
        <f>D31*0.15</f>
        <v>2.1221347049405672</v>
      </c>
      <c r="G31" s="42">
        <f>SUM(D31:F31)</f>
        <v>19.4529014619552</v>
      </c>
      <c r="H31" s="43">
        <f>G31*1.5</f>
        <v>29.1793521929328</v>
      </c>
    </row>
    <row r="32" spans="1:10" ht="15.75" thickBot="1" x14ac:dyDescent="0.3">
      <c r="B32" s="25" t="s">
        <v>35</v>
      </c>
      <c r="C32" s="5">
        <v>28988</v>
      </c>
      <c r="D32" s="199">
        <f t="shared" si="5"/>
        <v>15.442617973118741</v>
      </c>
      <c r="E32" s="36">
        <f t="shared" ref="E32:E42" si="6">D32*0.225</f>
        <v>3.4745890439517169</v>
      </c>
      <c r="F32" s="14">
        <f t="shared" ref="F32:F42" si="7">D32*0.15</f>
        <v>2.3163926959678109</v>
      </c>
      <c r="G32" s="44">
        <f t="shared" ref="G32:G42" si="8">SUM(D32:F32)</f>
        <v>21.23359971303827</v>
      </c>
      <c r="H32" s="45">
        <f t="shared" ref="H32:H42" si="9">G32*1.5</f>
        <v>31.850399569557403</v>
      </c>
    </row>
    <row r="33" spans="1:12" ht="15.75" thickBot="1" x14ac:dyDescent="0.3">
      <c r="B33" s="26" t="s">
        <v>36</v>
      </c>
      <c r="C33" s="7">
        <v>31409</v>
      </c>
      <c r="D33" s="12">
        <f t="shared" si="5"/>
        <v>16.732344001576049</v>
      </c>
      <c r="E33" s="12">
        <f t="shared" si="6"/>
        <v>3.7647774003546113</v>
      </c>
      <c r="F33" s="16">
        <f t="shared" si="7"/>
        <v>2.5098516002364071</v>
      </c>
      <c r="G33" s="42">
        <f t="shared" si="8"/>
        <v>23.006973002167065</v>
      </c>
      <c r="H33" s="43">
        <f t="shared" si="9"/>
        <v>34.510459503250601</v>
      </c>
      <c r="K33" s="33"/>
    </row>
    <row r="34" spans="1:12" ht="15.75" thickBot="1" x14ac:dyDescent="0.3">
      <c r="B34" s="27" t="s">
        <v>37</v>
      </c>
      <c r="C34" s="9">
        <v>34303</v>
      </c>
      <c r="D34" s="199">
        <f t="shared" si="5"/>
        <v>18.274048721260254</v>
      </c>
      <c r="E34" s="36">
        <f t="shared" si="6"/>
        <v>4.1116609622835574</v>
      </c>
      <c r="F34" s="17">
        <f t="shared" si="7"/>
        <v>2.7411073081890378</v>
      </c>
      <c r="G34" s="44">
        <f t="shared" si="8"/>
        <v>25.126816991732849</v>
      </c>
      <c r="H34" s="45">
        <f t="shared" si="9"/>
        <v>37.690225487599271</v>
      </c>
      <c r="K34" s="52"/>
    </row>
    <row r="35" spans="1:12" ht="15.75" thickBot="1" x14ac:dyDescent="0.3">
      <c r="B35" s="28" t="s">
        <v>38</v>
      </c>
      <c r="C35" s="11">
        <v>43039</v>
      </c>
      <c r="D35" s="12">
        <f t="shared" si="5"/>
        <v>22.927930003624173</v>
      </c>
      <c r="E35" s="12">
        <f t="shared" si="6"/>
        <v>5.1587842508154393</v>
      </c>
      <c r="F35" s="18">
        <f t="shared" si="7"/>
        <v>3.4391895005436259</v>
      </c>
      <c r="G35" s="42">
        <f t="shared" si="8"/>
        <v>31.52590375498324</v>
      </c>
      <c r="H35" s="43">
        <f t="shared" si="9"/>
        <v>47.288855632474863</v>
      </c>
      <c r="K35" s="52"/>
      <c r="L35" s="198"/>
    </row>
    <row r="36" spans="1:12" ht="15.75" thickBot="1" x14ac:dyDescent="0.3">
      <c r="B36" s="27" t="s">
        <v>39</v>
      </c>
      <c r="C36" s="9">
        <v>52679</v>
      </c>
      <c r="D36" s="199">
        <f t="shared" si="5"/>
        <v>28.063394239199745</v>
      </c>
      <c r="E36" s="36">
        <f t="shared" si="6"/>
        <v>6.3142637038199432</v>
      </c>
      <c r="F36" s="17">
        <f t="shared" si="7"/>
        <v>4.2095091358799612</v>
      </c>
      <c r="G36" s="44">
        <f t="shared" si="8"/>
        <v>38.587167078899647</v>
      </c>
      <c r="H36" s="45">
        <f t="shared" si="9"/>
        <v>57.880750618349467</v>
      </c>
      <c r="K36" s="52"/>
    </row>
    <row r="37" spans="1:12" ht="15.75" thickBot="1" x14ac:dyDescent="0.3">
      <c r="B37" s="28" t="s">
        <v>40</v>
      </c>
      <c r="C37" s="11">
        <v>61466</v>
      </c>
      <c r="D37" s="12">
        <f t="shared" si="5"/>
        <v>32.744444471357689</v>
      </c>
      <c r="E37" s="12">
        <f t="shared" si="6"/>
        <v>7.3675000060554803</v>
      </c>
      <c r="F37" s="18">
        <f t="shared" si="7"/>
        <v>4.9116666707036529</v>
      </c>
      <c r="G37" s="42">
        <f t="shared" si="8"/>
        <v>45.023611148116821</v>
      </c>
      <c r="H37" s="43">
        <f t="shared" si="9"/>
        <v>67.535416722175228</v>
      </c>
      <c r="K37" s="52"/>
    </row>
    <row r="38" spans="1:12" ht="15.75" thickBot="1" x14ac:dyDescent="0.3">
      <c r="B38" s="27" t="s">
        <v>41</v>
      </c>
      <c r="C38" s="9">
        <v>70303</v>
      </c>
      <c r="D38" s="199">
        <f t="shared" si="5"/>
        <v>37.452130928803882</v>
      </c>
      <c r="E38" s="36">
        <f t="shared" si="6"/>
        <v>8.4267294589808746</v>
      </c>
      <c r="F38" s="17">
        <f t="shared" si="7"/>
        <v>5.6178196393205821</v>
      </c>
      <c r="G38" s="44">
        <f t="shared" si="8"/>
        <v>51.496680027105334</v>
      </c>
      <c r="H38" s="45">
        <f t="shared" si="9"/>
        <v>77.245020040658005</v>
      </c>
      <c r="K38" s="52"/>
    </row>
    <row r="39" spans="1:12" ht="15.75" thickBot="1" x14ac:dyDescent="0.3">
      <c r="B39" s="26" t="s">
        <v>42</v>
      </c>
      <c r="C39" s="7">
        <v>82251</v>
      </c>
      <c r="D39" s="12">
        <f t="shared" si="5"/>
        <v>43.817123323685308</v>
      </c>
      <c r="E39" s="12">
        <f t="shared" si="6"/>
        <v>9.8588527478291947</v>
      </c>
      <c r="F39" s="16">
        <f t="shared" si="7"/>
        <v>6.5725684985527959</v>
      </c>
      <c r="G39" s="42">
        <f t="shared" si="8"/>
        <v>60.248544570067303</v>
      </c>
      <c r="H39" s="43">
        <f t="shared" si="9"/>
        <v>90.37281685510095</v>
      </c>
      <c r="K39" s="52"/>
    </row>
    <row r="40" spans="1:12" ht="15.75" thickBot="1" x14ac:dyDescent="0.3">
      <c r="B40" s="27" t="s">
        <v>43</v>
      </c>
      <c r="C40" s="9">
        <v>97338</v>
      </c>
      <c r="D40" s="199">
        <f t="shared" si="5"/>
        <v>51.854337942163383</v>
      </c>
      <c r="E40" s="36">
        <f t="shared" si="6"/>
        <v>11.667226036986762</v>
      </c>
      <c r="F40" s="17">
        <f t="shared" si="7"/>
        <v>7.7781506913245071</v>
      </c>
      <c r="G40" s="44">
        <f t="shared" si="8"/>
        <v>71.299714670474657</v>
      </c>
      <c r="H40" s="45">
        <f t="shared" si="9"/>
        <v>106.94957200571199</v>
      </c>
    </row>
    <row r="41" spans="1:12" ht="15.75" thickBot="1" x14ac:dyDescent="0.3">
      <c r="B41" s="26" t="s">
        <v>44</v>
      </c>
      <c r="C41" s="7">
        <v>112426</v>
      </c>
      <c r="D41" s="12">
        <f t="shared" si="5"/>
        <v>59.892085285147225</v>
      </c>
      <c r="E41" s="12">
        <f t="shared" si="6"/>
        <v>13.475719189158125</v>
      </c>
      <c r="F41" s="16">
        <f t="shared" si="7"/>
        <v>8.983812792772083</v>
      </c>
      <c r="G41" s="42">
        <f t="shared" si="8"/>
        <v>82.35161726707743</v>
      </c>
      <c r="H41" s="43">
        <f t="shared" si="9"/>
        <v>123.52742590061615</v>
      </c>
    </row>
    <row r="42" spans="1:12" ht="15.75" thickBot="1" x14ac:dyDescent="0.3">
      <c r="B42" s="27" t="s">
        <v>45</v>
      </c>
      <c r="C42" s="9">
        <v>133044</v>
      </c>
      <c r="D42" s="199">
        <f t="shared" si="5"/>
        <v>70.875799145012067</v>
      </c>
      <c r="E42" s="36">
        <f t="shared" si="6"/>
        <v>15.947054807627715</v>
      </c>
      <c r="F42" s="17">
        <f t="shared" si="7"/>
        <v>10.63136987175181</v>
      </c>
      <c r="G42" s="46">
        <f t="shared" si="8"/>
        <v>97.45422382439159</v>
      </c>
      <c r="H42" s="45">
        <f t="shared" si="9"/>
        <v>146.18133573658739</v>
      </c>
    </row>
    <row r="44" spans="1:12" x14ac:dyDescent="0.25">
      <c r="A44" s="33" t="s">
        <v>58</v>
      </c>
      <c r="B44" s="33" t="s">
        <v>59</v>
      </c>
    </row>
    <row r="45" spans="1:12" ht="15.75" thickBot="1" x14ac:dyDescent="0.3"/>
    <row r="46" spans="1:12" ht="32.25" customHeight="1" thickBot="1" x14ac:dyDescent="0.3">
      <c r="B46" s="223" t="s">
        <v>25</v>
      </c>
      <c r="C46" s="225" t="s">
        <v>178</v>
      </c>
      <c r="D46" s="232" t="s">
        <v>32</v>
      </c>
      <c r="E46" s="233"/>
      <c r="F46" s="233"/>
      <c r="G46" s="233"/>
      <c r="H46" s="233"/>
      <c r="I46" s="233"/>
      <c r="J46" s="234"/>
    </row>
    <row r="47" spans="1:12" ht="75.75" thickBot="1" x14ac:dyDescent="0.3">
      <c r="B47" s="224"/>
      <c r="C47" s="226"/>
      <c r="D47" s="37" t="s">
        <v>54</v>
      </c>
      <c r="E47" s="38" t="s">
        <v>60</v>
      </c>
      <c r="F47" s="38" t="s">
        <v>61</v>
      </c>
      <c r="G47" s="23" t="s">
        <v>30</v>
      </c>
      <c r="H47" s="133" t="s">
        <v>31</v>
      </c>
      <c r="I47" s="39" t="s">
        <v>55</v>
      </c>
      <c r="J47" s="23" t="s">
        <v>62</v>
      </c>
      <c r="L47" s="41" t="s">
        <v>57</v>
      </c>
    </row>
    <row r="48" spans="1:12" ht="15.75" thickBot="1" x14ac:dyDescent="0.3">
      <c r="B48" s="24" t="s">
        <v>34</v>
      </c>
      <c r="C48" s="3">
        <v>26557</v>
      </c>
      <c r="D48" s="22">
        <f t="shared" ref="D48:D59" si="10">C48/(52.1428571*36)</f>
        <v>14.147564699603782</v>
      </c>
      <c r="E48" s="29">
        <f>D48*0.5</f>
        <v>7.073782349801891</v>
      </c>
      <c r="F48" s="29">
        <f>SUM(D48:E48)</f>
        <v>21.221347049405672</v>
      </c>
      <c r="G48" s="29">
        <f>F48*0.225</f>
        <v>4.7748030861162762</v>
      </c>
      <c r="H48" s="29">
        <f>F48*0.15</f>
        <v>3.1832020574108508</v>
      </c>
      <c r="I48" s="30">
        <f>SUM(F48:H48)</f>
        <v>29.179352192932797</v>
      </c>
      <c r="J48" s="43">
        <f>I48*1.5</f>
        <v>43.769028289399195</v>
      </c>
    </row>
    <row r="49" spans="1:12" ht="15.75" thickBot="1" x14ac:dyDescent="0.3">
      <c r="B49" s="25" t="s">
        <v>35</v>
      </c>
      <c r="C49" s="5">
        <v>28988</v>
      </c>
      <c r="D49" s="200">
        <f t="shared" si="10"/>
        <v>15.442617973118741</v>
      </c>
      <c r="E49" s="31">
        <f>D49*0.44</f>
        <v>6.7947519081722465</v>
      </c>
      <c r="F49" s="31">
        <f t="shared" ref="F49:F59" si="11">SUM(D49:E49)</f>
        <v>22.237369881290988</v>
      </c>
      <c r="G49" s="31">
        <f t="shared" ref="G49:G59" si="12">F49*0.225</f>
        <v>5.0034082232904726</v>
      </c>
      <c r="H49" s="31">
        <f t="shared" ref="H49:H59" si="13">F49*0.15</f>
        <v>3.3356054821936483</v>
      </c>
      <c r="I49" s="32">
        <f t="shared" ref="I49:I59" si="14">SUM(F49:H49)</f>
        <v>30.576383586775108</v>
      </c>
      <c r="J49" s="45">
        <f t="shared" ref="J49:J59" si="15">I49*1.5</f>
        <v>45.864575380162663</v>
      </c>
    </row>
    <row r="50" spans="1:12" ht="15.75" thickBot="1" x14ac:dyDescent="0.3">
      <c r="B50" s="26" t="s">
        <v>36</v>
      </c>
      <c r="C50" s="7">
        <v>31409</v>
      </c>
      <c r="D50" s="22">
        <f t="shared" si="10"/>
        <v>16.732344001576049</v>
      </c>
      <c r="E50" s="29">
        <f>D50*0.37</f>
        <v>6.1909672805831377</v>
      </c>
      <c r="F50" s="29">
        <f t="shared" si="11"/>
        <v>22.923311282159187</v>
      </c>
      <c r="G50" s="29">
        <f t="shared" si="12"/>
        <v>5.1577450384858174</v>
      </c>
      <c r="H50" s="29">
        <f t="shared" si="13"/>
        <v>3.438496692323878</v>
      </c>
      <c r="I50" s="30">
        <f t="shared" si="14"/>
        <v>31.519553012968881</v>
      </c>
      <c r="J50" s="43">
        <f t="shared" si="15"/>
        <v>47.27932951945332</v>
      </c>
    </row>
    <row r="51" spans="1:12" ht="15.75" thickBot="1" x14ac:dyDescent="0.3">
      <c r="B51" s="27" t="s">
        <v>37</v>
      </c>
      <c r="C51" s="9">
        <v>34303</v>
      </c>
      <c r="D51" s="200">
        <f t="shared" si="10"/>
        <v>18.274048721260254</v>
      </c>
      <c r="E51" s="31">
        <f>D51*0.3</f>
        <v>5.4822146163780756</v>
      </c>
      <c r="F51" s="31">
        <f t="shared" si="11"/>
        <v>23.75626333763833</v>
      </c>
      <c r="G51" s="31">
        <f t="shared" si="12"/>
        <v>5.3451592509686243</v>
      </c>
      <c r="H51" s="31">
        <f t="shared" si="13"/>
        <v>3.5634395006457495</v>
      </c>
      <c r="I51" s="32">
        <f t="shared" si="14"/>
        <v>32.664862089252708</v>
      </c>
      <c r="J51" s="45">
        <f t="shared" si="15"/>
        <v>48.997293133879062</v>
      </c>
    </row>
    <row r="52" spans="1:12" ht="15.75" thickBot="1" x14ac:dyDescent="0.3">
      <c r="B52" s="28" t="s">
        <v>38</v>
      </c>
      <c r="C52" s="11">
        <v>43039</v>
      </c>
      <c r="D52" s="22">
        <f t="shared" si="10"/>
        <v>22.927930003624173</v>
      </c>
      <c r="E52" s="29">
        <f t="shared" ref="E52:E59" si="16">D52*0.3</f>
        <v>6.8783790010872519</v>
      </c>
      <c r="F52" s="29">
        <f t="shared" si="11"/>
        <v>29.806309004711423</v>
      </c>
      <c r="G52" s="29">
        <f t="shared" si="12"/>
        <v>6.7064195260600705</v>
      </c>
      <c r="H52" s="29">
        <f t="shared" si="13"/>
        <v>4.4709463507067131</v>
      </c>
      <c r="I52" s="30">
        <f t="shared" si="14"/>
        <v>40.983674881478208</v>
      </c>
      <c r="J52" s="43">
        <f t="shared" si="15"/>
        <v>61.475512322217313</v>
      </c>
    </row>
    <row r="53" spans="1:12" ht="15.75" thickBot="1" x14ac:dyDescent="0.3">
      <c r="B53" s="27" t="s">
        <v>39</v>
      </c>
      <c r="C53" s="9">
        <v>52679</v>
      </c>
      <c r="D53" s="200">
        <f t="shared" si="10"/>
        <v>28.063394239199745</v>
      </c>
      <c r="E53" s="31">
        <f t="shared" si="16"/>
        <v>8.4190182717599225</v>
      </c>
      <c r="F53" s="31">
        <f t="shared" si="11"/>
        <v>36.482412510959669</v>
      </c>
      <c r="G53" s="31">
        <f t="shared" si="12"/>
        <v>8.2085428149659254</v>
      </c>
      <c r="H53" s="31">
        <f t="shared" si="13"/>
        <v>5.4723618766439506</v>
      </c>
      <c r="I53" s="32">
        <f t="shared" si="14"/>
        <v>50.163317202569544</v>
      </c>
      <c r="J53" s="45">
        <f t="shared" si="15"/>
        <v>75.244975803854317</v>
      </c>
    </row>
    <row r="54" spans="1:12" ht="15.75" thickBot="1" x14ac:dyDescent="0.3">
      <c r="B54" s="28" t="s">
        <v>40</v>
      </c>
      <c r="C54" s="11">
        <v>61466</v>
      </c>
      <c r="D54" s="22">
        <f t="shared" si="10"/>
        <v>32.744444471357689</v>
      </c>
      <c r="E54" s="29">
        <f t="shared" si="16"/>
        <v>9.8233333414073059</v>
      </c>
      <c r="F54" s="29">
        <f t="shared" si="11"/>
        <v>42.567777812764994</v>
      </c>
      <c r="G54" s="29">
        <f t="shared" si="12"/>
        <v>9.5777500078721243</v>
      </c>
      <c r="H54" s="29">
        <f t="shared" si="13"/>
        <v>6.3851666719147486</v>
      </c>
      <c r="I54" s="30">
        <f t="shared" si="14"/>
        <v>58.530694492551866</v>
      </c>
      <c r="J54" s="43">
        <f t="shared" si="15"/>
        <v>87.796041738827796</v>
      </c>
    </row>
    <row r="55" spans="1:12" ht="15.75" thickBot="1" x14ac:dyDescent="0.3">
      <c r="B55" s="27" t="s">
        <v>41</v>
      </c>
      <c r="C55" s="9">
        <v>70303</v>
      </c>
      <c r="D55" s="200">
        <f t="shared" si="10"/>
        <v>37.452130928803882</v>
      </c>
      <c r="E55" s="31">
        <f t="shared" si="16"/>
        <v>11.235639278641164</v>
      </c>
      <c r="F55" s="31">
        <f t="shared" si="11"/>
        <v>48.687770207445048</v>
      </c>
      <c r="G55" s="31">
        <f t="shared" si="12"/>
        <v>10.954748296675136</v>
      </c>
      <c r="H55" s="31">
        <f t="shared" si="13"/>
        <v>7.3031655311167567</v>
      </c>
      <c r="I55" s="32">
        <f t="shared" si="14"/>
        <v>66.945684035236937</v>
      </c>
      <c r="J55" s="45">
        <f t="shared" si="15"/>
        <v>100.41852605285541</v>
      </c>
    </row>
    <row r="56" spans="1:12" ht="15.75" thickBot="1" x14ac:dyDescent="0.3">
      <c r="B56" s="26" t="s">
        <v>42</v>
      </c>
      <c r="C56" s="7">
        <v>82251</v>
      </c>
      <c r="D56" s="22">
        <f t="shared" si="10"/>
        <v>43.817123323685308</v>
      </c>
      <c r="E56" s="29">
        <f t="shared" si="16"/>
        <v>13.145136997105592</v>
      </c>
      <c r="F56" s="29">
        <f t="shared" si="11"/>
        <v>56.962260320790904</v>
      </c>
      <c r="G56" s="29">
        <f t="shared" si="12"/>
        <v>12.816508572177954</v>
      </c>
      <c r="H56" s="29">
        <f t="shared" si="13"/>
        <v>8.5443390481186352</v>
      </c>
      <c r="I56" s="30">
        <f t="shared" si="14"/>
        <v>78.323107941087486</v>
      </c>
      <c r="J56" s="43">
        <f t="shared" si="15"/>
        <v>117.48466191163124</v>
      </c>
    </row>
    <row r="57" spans="1:12" ht="15.75" thickBot="1" x14ac:dyDescent="0.3">
      <c r="B57" s="27" t="s">
        <v>43</v>
      </c>
      <c r="C57" s="9">
        <v>97338</v>
      </c>
      <c r="D57" s="200">
        <f t="shared" si="10"/>
        <v>51.854337942163383</v>
      </c>
      <c r="E57" s="31">
        <f t="shared" si="16"/>
        <v>15.556301382649014</v>
      </c>
      <c r="F57" s="31">
        <f t="shared" si="11"/>
        <v>67.410639324812394</v>
      </c>
      <c r="G57" s="31">
        <f t="shared" si="12"/>
        <v>15.167393848082789</v>
      </c>
      <c r="H57" s="31">
        <f t="shared" si="13"/>
        <v>10.111595898721859</v>
      </c>
      <c r="I57" s="32">
        <f t="shared" si="14"/>
        <v>92.689629071617034</v>
      </c>
      <c r="J57" s="45">
        <f t="shared" si="15"/>
        <v>139.03444360742554</v>
      </c>
    </row>
    <row r="58" spans="1:12" ht="15.75" thickBot="1" x14ac:dyDescent="0.3">
      <c r="B58" s="26" t="s">
        <v>44</v>
      </c>
      <c r="C58" s="7">
        <v>112426</v>
      </c>
      <c r="D58" s="22">
        <f t="shared" si="10"/>
        <v>59.892085285147225</v>
      </c>
      <c r="E58" s="29">
        <f t="shared" si="16"/>
        <v>17.967625585544166</v>
      </c>
      <c r="F58" s="29">
        <f t="shared" si="11"/>
        <v>77.859710870691387</v>
      </c>
      <c r="G58" s="29">
        <f t="shared" si="12"/>
        <v>17.518434945905561</v>
      </c>
      <c r="H58" s="29">
        <f t="shared" si="13"/>
        <v>11.678956630603707</v>
      </c>
      <c r="I58" s="30">
        <f t="shared" si="14"/>
        <v>107.05710244720065</v>
      </c>
      <c r="J58" s="43">
        <f t="shared" si="15"/>
        <v>160.58565367080098</v>
      </c>
    </row>
    <row r="59" spans="1:12" ht="15.75" thickBot="1" x14ac:dyDescent="0.3">
      <c r="B59" s="27" t="s">
        <v>45</v>
      </c>
      <c r="C59" s="9">
        <v>133044</v>
      </c>
      <c r="D59" s="200">
        <f t="shared" si="10"/>
        <v>70.875799145012067</v>
      </c>
      <c r="E59" s="31">
        <f t="shared" si="16"/>
        <v>21.262739743503619</v>
      </c>
      <c r="F59" s="31">
        <f t="shared" si="11"/>
        <v>92.138538888515683</v>
      </c>
      <c r="G59" s="31">
        <f t="shared" si="12"/>
        <v>20.731171249916031</v>
      </c>
      <c r="H59" s="31">
        <f t="shared" si="13"/>
        <v>13.820780833277352</v>
      </c>
      <c r="I59" s="32">
        <f t="shared" si="14"/>
        <v>126.69049097170907</v>
      </c>
      <c r="J59" s="45">
        <f t="shared" si="15"/>
        <v>190.03573645756359</v>
      </c>
    </row>
    <row r="61" spans="1:12" x14ac:dyDescent="0.25">
      <c r="A61" s="33" t="s">
        <v>63</v>
      </c>
      <c r="B61" s="33" t="s">
        <v>64</v>
      </c>
    </row>
    <row r="62" spans="1:12" ht="15.75" thickBot="1" x14ac:dyDescent="0.3"/>
    <row r="63" spans="1:12" ht="32.25" customHeight="1" thickBot="1" x14ac:dyDescent="0.3">
      <c r="B63" s="223" t="s">
        <v>25</v>
      </c>
      <c r="C63" s="225" t="s">
        <v>178</v>
      </c>
      <c r="D63" s="232" t="s">
        <v>33</v>
      </c>
      <c r="E63" s="233"/>
      <c r="F63" s="233"/>
      <c r="G63" s="233"/>
      <c r="H63" s="233"/>
      <c r="I63" s="233"/>
      <c r="J63" s="234"/>
    </row>
    <row r="64" spans="1:12" ht="75.75" thickBot="1" x14ac:dyDescent="0.3">
      <c r="B64" s="224"/>
      <c r="C64" s="226"/>
      <c r="D64" s="37" t="s">
        <v>54</v>
      </c>
      <c r="E64" s="38" t="s">
        <v>60</v>
      </c>
      <c r="F64" s="38" t="s">
        <v>61</v>
      </c>
      <c r="G64" s="23" t="s">
        <v>30</v>
      </c>
      <c r="H64" s="133" t="s">
        <v>31</v>
      </c>
      <c r="I64" s="39" t="s">
        <v>55</v>
      </c>
      <c r="J64" s="23" t="s">
        <v>56</v>
      </c>
      <c r="L64" s="41" t="s">
        <v>57</v>
      </c>
    </row>
    <row r="65" spans="2:10" ht="15.75" thickBot="1" x14ac:dyDescent="0.3">
      <c r="B65" s="24" t="s">
        <v>34</v>
      </c>
      <c r="C65" s="3">
        <v>26557</v>
      </c>
      <c r="D65" s="22">
        <f t="shared" ref="D65:D76" si="17">C65/(52.1428571*36)</f>
        <v>14.147564699603782</v>
      </c>
      <c r="E65" s="29">
        <f>D65*1</f>
        <v>14.147564699603782</v>
      </c>
      <c r="F65" s="29">
        <f>SUM(D65:E65)</f>
        <v>28.295129399207564</v>
      </c>
      <c r="G65" s="29">
        <f>F65*0.225</f>
        <v>6.3664041148217017</v>
      </c>
      <c r="H65" s="29">
        <f>F65*0.15</f>
        <v>4.2442694098811344</v>
      </c>
      <c r="I65" s="30">
        <f>SUM(F65:H65)</f>
        <v>38.9058029239104</v>
      </c>
      <c r="J65" s="43">
        <f>I65*1.5</f>
        <v>58.3587043858656</v>
      </c>
    </row>
    <row r="66" spans="2:10" ht="15.75" thickBot="1" x14ac:dyDescent="0.3">
      <c r="B66" s="25" t="s">
        <v>35</v>
      </c>
      <c r="C66" s="5">
        <v>28988</v>
      </c>
      <c r="D66" s="200">
        <f t="shared" si="17"/>
        <v>15.442617973118741</v>
      </c>
      <c r="E66" s="31">
        <f>D66*0.88</f>
        <v>13.589503816344493</v>
      </c>
      <c r="F66" s="31">
        <f t="shared" ref="F66:F76" si="18">SUM(D66:E66)</f>
        <v>29.032121789463233</v>
      </c>
      <c r="G66" s="31">
        <f t="shared" ref="G66:G76" si="19">F66*0.225</f>
        <v>6.5322274026292275</v>
      </c>
      <c r="H66" s="31">
        <f t="shared" ref="H66:H76" si="20">F66*0.15</f>
        <v>4.3548182684194847</v>
      </c>
      <c r="I66" s="32">
        <f t="shared" ref="I66:I76" si="21">SUM(F66:H66)</f>
        <v>39.919167460511943</v>
      </c>
      <c r="J66" s="45">
        <f t="shared" ref="J66:J76" si="22">I66*1.5</f>
        <v>59.878751190767915</v>
      </c>
    </row>
    <row r="67" spans="2:10" ht="15.75" thickBot="1" x14ac:dyDescent="0.3">
      <c r="B67" s="26" t="s">
        <v>36</v>
      </c>
      <c r="C67" s="7">
        <v>31409</v>
      </c>
      <c r="D67" s="22">
        <f t="shared" si="17"/>
        <v>16.732344001576049</v>
      </c>
      <c r="E67" s="29">
        <f>D67*0.74</f>
        <v>12.381934561166275</v>
      </c>
      <c r="F67" s="29">
        <f t="shared" si="18"/>
        <v>29.114278562742324</v>
      </c>
      <c r="G67" s="29">
        <f t="shared" si="19"/>
        <v>6.5507126766170227</v>
      </c>
      <c r="H67" s="29">
        <f t="shared" si="20"/>
        <v>4.3671417844113485</v>
      </c>
      <c r="I67" s="30">
        <f t="shared" si="21"/>
        <v>40.032133023770697</v>
      </c>
      <c r="J67" s="43">
        <f t="shared" si="22"/>
        <v>60.048199535656046</v>
      </c>
    </row>
    <row r="68" spans="2:10" ht="15.75" thickBot="1" x14ac:dyDescent="0.3">
      <c r="B68" s="27" t="s">
        <v>37</v>
      </c>
      <c r="C68" s="9">
        <v>34303</v>
      </c>
      <c r="D68" s="200">
        <f t="shared" si="17"/>
        <v>18.274048721260254</v>
      </c>
      <c r="E68" s="31">
        <f t="shared" ref="E68:E74" si="23">D68*0.6</f>
        <v>10.964429232756151</v>
      </c>
      <c r="F68" s="31">
        <f t="shared" si="18"/>
        <v>29.238477954016403</v>
      </c>
      <c r="G68" s="31">
        <f t="shared" si="19"/>
        <v>6.5786575396536913</v>
      </c>
      <c r="H68" s="31">
        <f t="shared" si="20"/>
        <v>4.38577169310246</v>
      </c>
      <c r="I68" s="32">
        <f t="shared" si="21"/>
        <v>40.202907186772556</v>
      </c>
      <c r="J68" s="45">
        <f t="shared" si="22"/>
        <v>60.304360780158831</v>
      </c>
    </row>
    <row r="69" spans="2:10" ht="15.75" thickBot="1" x14ac:dyDescent="0.3">
      <c r="B69" s="28" t="s">
        <v>38</v>
      </c>
      <c r="C69" s="11">
        <v>43039</v>
      </c>
      <c r="D69" s="22">
        <f t="shared" si="17"/>
        <v>22.927930003624173</v>
      </c>
      <c r="E69" s="29">
        <f t="shared" si="23"/>
        <v>13.756758002174504</v>
      </c>
      <c r="F69" s="29">
        <f t="shared" si="18"/>
        <v>36.684688005798677</v>
      </c>
      <c r="G69" s="29">
        <f t="shared" si="19"/>
        <v>8.2540548013047026</v>
      </c>
      <c r="H69" s="29">
        <f t="shared" si="20"/>
        <v>5.5027032008698011</v>
      </c>
      <c r="I69" s="30">
        <f t="shared" si="21"/>
        <v>50.441446007973184</v>
      </c>
      <c r="J69" s="43">
        <f t="shared" si="22"/>
        <v>75.662169011959776</v>
      </c>
    </row>
    <row r="70" spans="2:10" ht="15.75" thickBot="1" x14ac:dyDescent="0.3">
      <c r="B70" s="27" t="s">
        <v>39</v>
      </c>
      <c r="C70" s="9">
        <v>52679</v>
      </c>
      <c r="D70" s="200">
        <f t="shared" si="17"/>
        <v>28.063394239199745</v>
      </c>
      <c r="E70" s="31">
        <f t="shared" si="23"/>
        <v>16.838036543519845</v>
      </c>
      <c r="F70" s="31">
        <f t="shared" si="18"/>
        <v>44.901430782719586</v>
      </c>
      <c r="G70" s="31">
        <f t="shared" si="19"/>
        <v>10.102821926111908</v>
      </c>
      <c r="H70" s="31">
        <f t="shared" si="20"/>
        <v>6.7352146174079381</v>
      </c>
      <c r="I70" s="32">
        <f t="shared" si="21"/>
        <v>61.739467326239435</v>
      </c>
      <c r="J70" s="45">
        <f t="shared" si="22"/>
        <v>92.609200989359152</v>
      </c>
    </row>
    <row r="71" spans="2:10" ht="15.75" thickBot="1" x14ac:dyDescent="0.3">
      <c r="B71" s="28" t="s">
        <v>40</v>
      </c>
      <c r="C71" s="11">
        <v>61466</v>
      </c>
      <c r="D71" s="22">
        <f t="shared" si="17"/>
        <v>32.744444471357689</v>
      </c>
      <c r="E71" s="29">
        <f t="shared" si="23"/>
        <v>19.646666682814612</v>
      </c>
      <c r="F71" s="29">
        <f t="shared" si="18"/>
        <v>52.3911111541723</v>
      </c>
      <c r="G71" s="29">
        <f t="shared" si="19"/>
        <v>11.788000009688767</v>
      </c>
      <c r="H71" s="29">
        <f t="shared" si="20"/>
        <v>7.8586666731258443</v>
      </c>
      <c r="I71" s="30">
        <f t="shared" si="21"/>
        <v>72.037777836986905</v>
      </c>
      <c r="J71" s="43">
        <f t="shared" si="22"/>
        <v>108.05666675548036</v>
      </c>
    </row>
    <row r="72" spans="2:10" ht="15.75" thickBot="1" x14ac:dyDescent="0.3">
      <c r="B72" s="27" t="s">
        <v>41</v>
      </c>
      <c r="C72" s="9">
        <v>70303</v>
      </c>
      <c r="D72" s="200">
        <f t="shared" si="17"/>
        <v>37.452130928803882</v>
      </c>
      <c r="E72" s="31">
        <f t="shared" si="23"/>
        <v>22.471278557282329</v>
      </c>
      <c r="F72" s="31">
        <f t="shared" si="18"/>
        <v>59.923409486086214</v>
      </c>
      <c r="G72" s="31">
        <f t="shared" si="19"/>
        <v>13.482767134369398</v>
      </c>
      <c r="H72" s="31">
        <f t="shared" si="20"/>
        <v>8.9885114229129321</v>
      </c>
      <c r="I72" s="32">
        <f t="shared" si="21"/>
        <v>82.394688043368546</v>
      </c>
      <c r="J72" s="45">
        <f t="shared" si="22"/>
        <v>123.59203206505282</v>
      </c>
    </row>
    <row r="73" spans="2:10" ht="15.75" thickBot="1" x14ac:dyDescent="0.3">
      <c r="B73" s="34" t="s">
        <v>42</v>
      </c>
      <c r="C73" s="7">
        <v>82251</v>
      </c>
      <c r="D73" s="22">
        <f t="shared" si="17"/>
        <v>43.817123323685308</v>
      </c>
      <c r="E73" s="29">
        <f t="shared" si="23"/>
        <v>26.290273994211184</v>
      </c>
      <c r="F73" s="29">
        <f t="shared" si="18"/>
        <v>70.107397317896499</v>
      </c>
      <c r="G73" s="29">
        <f t="shared" si="19"/>
        <v>15.774164396526713</v>
      </c>
      <c r="H73" s="29">
        <f t="shared" si="20"/>
        <v>10.516109597684475</v>
      </c>
      <c r="I73" s="30">
        <f t="shared" si="21"/>
        <v>96.39767131210769</v>
      </c>
      <c r="J73" s="43">
        <f t="shared" si="22"/>
        <v>144.59650696816152</v>
      </c>
    </row>
    <row r="74" spans="2:10" ht="15.75" thickBot="1" x14ac:dyDescent="0.3">
      <c r="B74" s="27" t="s">
        <v>43</v>
      </c>
      <c r="C74" s="9">
        <v>97338</v>
      </c>
      <c r="D74" s="200">
        <f t="shared" si="17"/>
        <v>51.854337942163383</v>
      </c>
      <c r="E74" s="31">
        <f t="shared" si="23"/>
        <v>31.112602765298028</v>
      </c>
      <c r="F74" s="31">
        <f t="shared" si="18"/>
        <v>82.966940707461418</v>
      </c>
      <c r="G74" s="31">
        <f t="shared" si="19"/>
        <v>18.667561659178819</v>
      </c>
      <c r="H74" s="31">
        <f t="shared" si="20"/>
        <v>12.445041106119213</v>
      </c>
      <c r="I74" s="32">
        <f t="shared" si="21"/>
        <v>114.07954347275944</v>
      </c>
      <c r="J74" s="45">
        <f t="shared" si="22"/>
        <v>171.11931520913916</v>
      </c>
    </row>
    <row r="75" spans="2:10" ht="15.75" thickBot="1" x14ac:dyDescent="0.3">
      <c r="B75" s="34" t="s">
        <v>44</v>
      </c>
      <c r="C75" s="7">
        <v>112426</v>
      </c>
      <c r="D75" s="22">
        <f t="shared" si="17"/>
        <v>59.892085285147225</v>
      </c>
      <c r="E75" s="29">
        <f t="shared" ref="E75:E76" si="24">D75*0.6</f>
        <v>35.935251171088332</v>
      </c>
      <c r="F75" s="29">
        <f t="shared" si="18"/>
        <v>95.827336456235557</v>
      </c>
      <c r="G75" s="29">
        <f t="shared" si="19"/>
        <v>21.561150702653002</v>
      </c>
      <c r="H75" s="29">
        <f t="shared" si="20"/>
        <v>14.374100468435334</v>
      </c>
      <c r="I75" s="30">
        <f t="shared" si="21"/>
        <v>131.76258762732388</v>
      </c>
      <c r="J75" s="43">
        <f t="shared" si="22"/>
        <v>197.64388144098581</v>
      </c>
    </row>
    <row r="76" spans="2:10" ht="15.75" thickBot="1" x14ac:dyDescent="0.3">
      <c r="B76" s="35" t="s">
        <v>45</v>
      </c>
      <c r="C76" s="9">
        <v>133044</v>
      </c>
      <c r="D76" s="200">
        <f t="shared" si="17"/>
        <v>70.875799145012067</v>
      </c>
      <c r="E76" s="31">
        <f t="shared" si="24"/>
        <v>42.525479487007239</v>
      </c>
      <c r="F76" s="31">
        <f t="shared" si="18"/>
        <v>113.40127863201931</v>
      </c>
      <c r="G76" s="31">
        <f t="shared" si="19"/>
        <v>25.515287692204346</v>
      </c>
      <c r="H76" s="31">
        <f t="shared" si="20"/>
        <v>17.010191794802896</v>
      </c>
      <c r="I76" s="32">
        <f t="shared" si="21"/>
        <v>155.92675811902654</v>
      </c>
      <c r="J76" s="45">
        <f t="shared" si="22"/>
        <v>233.89013717853982</v>
      </c>
    </row>
  </sheetData>
  <mergeCells count="13">
    <mergeCell ref="G4:H4"/>
    <mergeCell ref="D4:F4"/>
    <mergeCell ref="D29:H29"/>
    <mergeCell ref="D46:J46"/>
    <mergeCell ref="D63:J63"/>
    <mergeCell ref="C4:C5"/>
    <mergeCell ref="B4:B5"/>
    <mergeCell ref="C63:C64"/>
    <mergeCell ref="B63:B64"/>
    <mergeCell ref="C46:C47"/>
    <mergeCell ref="B46:B47"/>
    <mergeCell ref="C29:C30"/>
    <mergeCell ref="B29:B30"/>
  </mergeCells>
  <phoneticPr fontId="6" type="noConversion"/>
  <hyperlinks>
    <hyperlink ref="B20" r:id="rId1" xr:uid="{00000000-0004-0000-0100-000000000000}"/>
  </hyperlinks>
  <pageMargins left="0.7" right="0.7" top="0.75" bottom="0.75" header="0.3" footer="0.3"/>
  <pageSetup paperSize="9" scale="44"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CV62"/>
  <sheetViews>
    <sheetView zoomScale="80" zoomScaleNormal="80" workbookViewId="0">
      <selection activeCell="A4" sqref="A4"/>
    </sheetView>
  </sheetViews>
  <sheetFormatPr defaultColWidth="9.140625" defaultRowHeight="15" x14ac:dyDescent="0.25"/>
  <cols>
    <col min="2" max="2" width="46.140625" customWidth="1"/>
    <col min="3" max="3" width="19.7109375" bestFit="1" customWidth="1"/>
    <col min="4" max="4" width="32.7109375" bestFit="1" customWidth="1"/>
    <col min="5" max="5" width="20.85546875" customWidth="1"/>
    <col min="6" max="6" width="11.85546875" bestFit="1" customWidth="1"/>
    <col min="7" max="7" width="12.85546875" customWidth="1"/>
    <col min="8" max="9" width="19.28515625" customWidth="1"/>
    <col min="10" max="10" width="14.28515625" customWidth="1"/>
    <col min="11" max="11" width="9" bestFit="1" customWidth="1"/>
    <col min="12" max="12" width="14.28515625" customWidth="1"/>
    <col min="13" max="13" width="14.5703125" customWidth="1"/>
    <col min="14" max="15" width="12.7109375" bestFit="1" customWidth="1"/>
  </cols>
  <sheetData>
    <row r="2" spans="1:100" x14ac:dyDescent="0.25">
      <c r="A2" s="20" t="s">
        <v>46</v>
      </c>
    </row>
    <row r="3" spans="1:100" x14ac:dyDescent="0.25">
      <c r="A3" t="s">
        <v>65</v>
      </c>
    </row>
    <row r="4" spans="1:100" x14ac:dyDescent="0.25">
      <c r="A4" s="123" t="s">
        <v>176</v>
      </c>
    </row>
    <row r="5" spans="1:100" x14ac:dyDescent="0.25">
      <c r="A5" s="121" t="s">
        <v>67</v>
      </c>
    </row>
    <row r="6" spans="1:100" x14ac:dyDescent="0.25">
      <c r="A6" s="123" t="s">
        <v>68</v>
      </c>
    </row>
    <row r="7" spans="1:100" x14ac:dyDescent="0.25">
      <c r="A7" s="123" t="s">
        <v>69</v>
      </c>
    </row>
    <row r="8" spans="1:100" x14ac:dyDescent="0.25">
      <c r="A8" s="123"/>
    </row>
    <row r="9" spans="1:100" x14ac:dyDescent="0.25">
      <c r="A9" s="33" t="s">
        <v>23</v>
      </c>
      <c r="B9" s="33" t="s">
        <v>70</v>
      </c>
      <c r="C9" s="33"/>
      <c r="D9" s="33"/>
    </row>
    <row r="10" spans="1:100" ht="15.75" thickBot="1" x14ac:dyDescent="0.3"/>
    <row r="11" spans="1:100" ht="89.1" customHeight="1" thickBot="1" x14ac:dyDescent="0.3">
      <c r="B11" s="131" t="s">
        <v>71</v>
      </c>
      <c r="C11" s="132" t="s">
        <v>72</v>
      </c>
      <c r="D11" s="132" t="s">
        <v>73</v>
      </c>
      <c r="E11" s="132" t="s">
        <v>74</v>
      </c>
      <c r="F11" s="132" t="s">
        <v>177</v>
      </c>
      <c r="G11" s="132" t="s">
        <v>75</v>
      </c>
      <c r="H11" s="133" t="s">
        <v>76</v>
      </c>
      <c r="I11" s="133" t="s">
        <v>77</v>
      </c>
      <c r="J11" s="133" t="s">
        <v>30</v>
      </c>
      <c r="K11" s="133" t="s">
        <v>31</v>
      </c>
      <c r="L11" s="133" t="s">
        <v>55</v>
      </c>
      <c r="M11" s="134" t="s">
        <v>56</v>
      </c>
      <c r="O11" s="41" t="s">
        <v>57</v>
      </c>
    </row>
    <row r="12" spans="1:100" s="125" customFormat="1" ht="15.75" thickBot="1" x14ac:dyDescent="0.3">
      <c r="B12" s="146" t="s">
        <v>78</v>
      </c>
      <c r="C12" s="147">
        <v>40</v>
      </c>
      <c r="D12" s="148" t="s">
        <v>79</v>
      </c>
      <c r="E12" s="149">
        <v>0</v>
      </c>
      <c r="F12" s="150">
        <v>39649</v>
      </c>
      <c r="G12" s="150">
        <f>F12*(1+E12)</f>
        <v>39649</v>
      </c>
      <c r="H12" s="151">
        <f t="shared" ref="H12:H47" si="0">F12/(52.1428571*C12)</f>
        <v>19.009794536172432</v>
      </c>
      <c r="I12" s="151">
        <f t="shared" ref="I12:I47" si="1">G12/(52.1428571*C12)</f>
        <v>19.009794536172432</v>
      </c>
      <c r="J12" s="151">
        <f>H12*0.225</f>
        <v>4.2772037706387973</v>
      </c>
      <c r="K12" s="151">
        <f>I12*0.15</f>
        <v>2.8514691804258647</v>
      </c>
      <c r="L12" s="152">
        <f>SUM(I12:K12)</f>
        <v>26.138467487237094</v>
      </c>
      <c r="M12" s="153">
        <f>L12*1.5</f>
        <v>39.207701230855641</v>
      </c>
      <c r="N12"/>
      <c r="O12" s="41"/>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row>
    <row r="13" spans="1:100" s="47" customFormat="1" ht="15.75" thickBot="1" x14ac:dyDescent="0.3">
      <c r="B13" s="167" t="s">
        <v>80</v>
      </c>
      <c r="C13" s="168">
        <v>40</v>
      </c>
      <c r="D13" s="169" t="s">
        <v>81</v>
      </c>
      <c r="E13" s="170">
        <v>0.05</v>
      </c>
      <c r="F13" s="150">
        <v>39649</v>
      </c>
      <c r="G13" s="171">
        <f>F13*(1+E13)</f>
        <v>41631.450000000004</v>
      </c>
      <c r="H13" s="172">
        <f t="shared" si="0"/>
        <v>19.009794536172432</v>
      </c>
      <c r="I13" s="172">
        <f t="shared" si="1"/>
        <v>19.960284262981055</v>
      </c>
      <c r="J13" s="172">
        <f t="shared" ref="J13:J46" si="2">H13*0.225</f>
        <v>4.2772037706387973</v>
      </c>
      <c r="K13" s="172">
        <f t="shared" ref="K13:K47" si="3">I13*0.15</f>
        <v>2.9940426394471582</v>
      </c>
      <c r="L13" s="173">
        <f>SUM(I13:K13)</f>
        <v>27.231530673067013</v>
      </c>
      <c r="M13" s="174">
        <f>L13*1.5</f>
        <v>40.84729600960052</v>
      </c>
    </row>
    <row r="14" spans="1:100" s="47" customFormat="1" ht="15.75" thickBot="1" x14ac:dyDescent="0.3">
      <c r="B14" s="167" t="s">
        <v>80</v>
      </c>
      <c r="C14" s="168">
        <v>44</v>
      </c>
      <c r="D14" s="169" t="s">
        <v>82</v>
      </c>
      <c r="E14" s="170">
        <v>0.2</v>
      </c>
      <c r="F14" s="150">
        <v>39649</v>
      </c>
      <c r="G14" s="171">
        <f t="shared" ref="G14:G47" si="4">F14*(1+E14)</f>
        <v>47578.799999999996</v>
      </c>
      <c r="H14" s="172">
        <f t="shared" si="0"/>
        <v>17.281631396520392</v>
      </c>
      <c r="I14" s="172">
        <f t="shared" si="1"/>
        <v>20.737957675824468</v>
      </c>
      <c r="J14" s="172">
        <f t="shared" si="2"/>
        <v>3.8883670642170882</v>
      </c>
      <c r="K14" s="172">
        <f t="shared" si="3"/>
        <v>3.11069365137367</v>
      </c>
      <c r="L14" s="173">
        <f t="shared" ref="L14:L46" si="5">SUM(I14:K14)</f>
        <v>27.737018391415226</v>
      </c>
      <c r="M14" s="174">
        <f t="shared" ref="M14:M46" si="6">L14*1.5</f>
        <v>41.605527587122836</v>
      </c>
    </row>
    <row r="15" spans="1:100" s="47" customFormat="1" ht="15.75" thickBot="1" x14ac:dyDescent="0.3">
      <c r="B15" s="167" t="s">
        <v>80</v>
      </c>
      <c r="C15" s="168">
        <v>44</v>
      </c>
      <c r="D15" s="169" t="s">
        <v>83</v>
      </c>
      <c r="E15" s="170">
        <v>0.4</v>
      </c>
      <c r="F15" s="150">
        <v>39649</v>
      </c>
      <c r="G15" s="171">
        <f t="shared" si="4"/>
        <v>55508.6</v>
      </c>
      <c r="H15" s="172">
        <f t="shared" si="0"/>
        <v>17.281631396520392</v>
      </c>
      <c r="I15" s="172">
        <f t="shared" si="1"/>
        <v>24.194283955128551</v>
      </c>
      <c r="J15" s="172">
        <f t="shared" si="2"/>
        <v>3.8883670642170882</v>
      </c>
      <c r="K15" s="172">
        <f t="shared" si="3"/>
        <v>3.6291425932692825</v>
      </c>
      <c r="L15" s="173">
        <f t="shared" si="5"/>
        <v>31.711793612614922</v>
      </c>
      <c r="M15" s="174">
        <f t="shared" si="6"/>
        <v>47.567690418922382</v>
      </c>
    </row>
    <row r="16" spans="1:100" s="47" customFormat="1" ht="15.75" thickBot="1" x14ac:dyDescent="0.3">
      <c r="B16" s="154" t="s">
        <v>78</v>
      </c>
      <c r="C16" s="135">
        <v>44</v>
      </c>
      <c r="D16" s="139" t="s">
        <v>84</v>
      </c>
      <c r="E16" s="140">
        <v>0.5</v>
      </c>
      <c r="F16" s="150">
        <v>39649</v>
      </c>
      <c r="G16" s="136">
        <f t="shared" si="4"/>
        <v>59473.5</v>
      </c>
      <c r="H16" s="137">
        <f t="shared" si="0"/>
        <v>17.281631396520392</v>
      </c>
      <c r="I16" s="137">
        <f t="shared" si="1"/>
        <v>25.922447094780591</v>
      </c>
      <c r="J16" s="137">
        <f t="shared" si="2"/>
        <v>3.8883670642170882</v>
      </c>
      <c r="K16" s="137">
        <f t="shared" si="3"/>
        <v>3.8883670642170882</v>
      </c>
      <c r="L16" s="138">
        <f t="shared" si="5"/>
        <v>33.699181223214765</v>
      </c>
      <c r="M16" s="155">
        <f t="shared" si="6"/>
        <v>50.548771834822148</v>
      </c>
    </row>
    <row r="17" spans="2:100" s="47" customFormat="1" ht="15.75" thickBot="1" x14ac:dyDescent="0.3">
      <c r="B17" s="167" t="s">
        <v>80</v>
      </c>
      <c r="C17" s="168">
        <v>52</v>
      </c>
      <c r="D17" s="169" t="s">
        <v>85</v>
      </c>
      <c r="E17" s="170">
        <v>0.5</v>
      </c>
      <c r="F17" s="150">
        <v>39649</v>
      </c>
      <c r="G17" s="171">
        <f t="shared" ref="G17" si="7">F17*(1+E17)</f>
        <v>59473.5</v>
      </c>
      <c r="H17" s="172">
        <f t="shared" si="0"/>
        <v>14.622918873978795</v>
      </c>
      <c r="I17" s="172">
        <f t="shared" si="1"/>
        <v>21.934378310968196</v>
      </c>
      <c r="J17" s="172">
        <f t="shared" ref="J17" si="8">H17*0.225</f>
        <v>3.2901567466452288</v>
      </c>
      <c r="K17" s="172">
        <f t="shared" si="3"/>
        <v>3.2901567466452293</v>
      </c>
      <c r="L17" s="173">
        <f t="shared" ref="L17" si="9">SUM(I17:K17)</f>
        <v>28.514691804258653</v>
      </c>
      <c r="M17" s="174">
        <f t="shared" ref="M17" si="10">L17*1.5</f>
        <v>42.772037706387977</v>
      </c>
    </row>
    <row r="18" spans="2:100" s="47" customFormat="1" ht="15.75" thickBot="1" x14ac:dyDescent="0.3">
      <c r="B18" s="167" t="s">
        <v>80</v>
      </c>
      <c r="C18" s="168">
        <v>52</v>
      </c>
      <c r="D18" s="169" t="s">
        <v>86</v>
      </c>
      <c r="E18" s="170">
        <v>0.8</v>
      </c>
      <c r="F18" s="150">
        <v>39649</v>
      </c>
      <c r="G18" s="171">
        <f t="shared" si="4"/>
        <v>71368.2</v>
      </c>
      <c r="H18" s="172">
        <f t="shared" si="0"/>
        <v>14.622918873978795</v>
      </c>
      <c r="I18" s="172">
        <f t="shared" si="1"/>
        <v>26.321253973161831</v>
      </c>
      <c r="J18" s="172">
        <f t="shared" si="2"/>
        <v>3.2901567466452288</v>
      </c>
      <c r="K18" s="172">
        <f t="shared" si="3"/>
        <v>3.9481880959742743</v>
      </c>
      <c r="L18" s="173">
        <f t="shared" si="5"/>
        <v>33.559598815781335</v>
      </c>
      <c r="M18" s="174">
        <f t="shared" si="6"/>
        <v>50.339398223672006</v>
      </c>
    </row>
    <row r="19" spans="2:100" s="126" customFormat="1" ht="15.75" thickBot="1" x14ac:dyDescent="0.3">
      <c r="B19" s="175" t="s">
        <v>80</v>
      </c>
      <c r="C19" s="176">
        <v>56</v>
      </c>
      <c r="D19" s="177">
        <v>3</v>
      </c>
      <c r="E19" s="178">
        <v>1</v>
      </c>
      <c r="F19" s="150">
        <v>39649</v>
      </c>
      <c r="G19" s="179">
        <f t="shared" si="4"/>
        <v>79298</v>
      </c>
      <c r="H19" s="180">
        <f t="shared" si="0"/>
        <v>13.578424668694597</v>
      </c>
      <c r="I19" s="180">
        <f t="shared" si="1"/>
        <v>27.156849337389193</v>
      </c>
      <c r="J19" s="180">
        <f t="shared" si="2"/>
        <v>3.0551455504562841</v>
      </c>
      <c r="K19" s="180">
        <f t="shared" si="3"/>
        <v>4.0735274006083788</v>
      </c>
      <c r="L19" s="181">
        <f t="shared" si="5"/>
        <v>34.285522288453855</v>
      </c>
      <c r="M19" s="182">
        <f t="shared" si="6"/>
        <v>51.428283432680786</v>
      </c>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row>
    <row r="20" spans="2:100" s="47" customFormat="1" ht="15.75" thickBot="1" x14ac:dyDescent="0.3">
      <c r="B20" s="156" t="s">
        <v>87</v>
      </c>
      <c r="C20" s="147">
        <v>40</v>
      </c>
      <c r="D20" s="157" t="s">
        <v>79</v>
      </c>
      <c r="E20" s="149">
        <v>0</v>
      </c>
      <c r="F20" s="150">
        <v>49314</v>
      </c>
      <c r="G20" s="150">
        <f t="shared" si="4"/>
        <v>49314</v>
      </c>
      <c r="H20" s="151">
        <f t="shared" si="0"/>
        <v>23.643698649570162</v>
      </c>
      <c r="I20" s="151">
        <f t="shared" si="1"/>
        <v>23.643698649570162</v>
      </c>
      <c r="J20" s="151">
        <f t="shared" si="2"/>
        <v>5.3198321961532864</v>
      </c>
      <c r="K20" s="151">
        <f t="shared" si="3"/>
        <v>3.5465547974355243</v>
      </c>
      <c r="L20" s="152">
        <f t="shared" si="5"/>
        <v>32.510085643158973</v>
      </c>
      <c r="M20" s="153">
        <f t="shared" si="6"/>
        <v>48.76512846473846</v>
      </c>
    </row>
    <row r="21" spans="2:100" s="47" customFormat="1" ht="15.75" thickBot="1" x14ac:dyDescent="0.3">
      <c r="B21" s="183" t="s">
        <v>88</v>
      </c>
      <c r="C21" s="168">
        <v>44</v>
      </c>
      <c r="D21" s="169" t="s">
        <v>82</v>
      </c>
      <c r="E21" s="170">
        <v>0.2</v>
      </c>
      <c r="F21" s="150">
        <v>49314</v>
      </c>
      <c r="G21" s="171">
        <f t="shared" si="4"/>
        <v>59176.799999999996</v>
      </c>
      <c r="H21" s="172">
        <f t="shared" si="0"/>
        <v>21.494271499609237</v>
      </c>
      <c r="I21" s="172">
        <f t="shared" si="1"/>
        <v>25.793125799531083</v>
      </c>
      <c r="J21" s="172">
        <f t="shared" si="2"/>
        <v>4.8362110874120781</v>
      </c>
      <c r="K21" s="172">
        <f t="shared" si="3"/>
        <v>3.8689688699296623</v>
      </c>
      <c r="L21" s="173">
        <f t="shared" si="5"/>
        <v>34.498305756872824</v>
      </c>
      <c r="M21" s="174">
        <f t="shared" si="6"/>
        <v>51.747458635309236</v>
      </c>
    </row>
    <row r="22" spans="2:100" s="47" customFormat="1" ht="15.75" thickBot="1" x14ac:dyDescent="0.3">
      <c r="B22" s="183" t="s">
        <v>88</v>
      </c>
      <c r="C22" s="168">
        <v>44</v>
      </c>
      <c r="D22" s="169" t="s">
        <v>83</v>
      </c>
      <c r="E22" s="170">
        <v>0.4</v>
      </c>
      <c r="F22" s="150">
        <v>49314</v>
      </c>
      <c r="G22" s="171">
        <f t="shared" si="4"/>
        <v>69039.599999999991</v>
      </c>
      <c r="H22" s="172">
        <f t="shared" si="0"/>
        <v>21.494271499609237</v>
      </c>
      <c r="I22" s="172">
        <f t="shared" si="1"/>
        <v>30.091980099452929</v>
      </c>
      <c r="J22" s="172">
        <f t="shared" si="2"/>
        <v>4.8362110874120781</v>
      </c>
      <c r="K22" s="172">
        <f t="shared" si="3"/>
        <v>4.5137970149179392</v>
      </c>
      <c r="L22" s="173">
        <f t="shared" si="5"/>
        <v>39.441988201782948</v>
      </c>
      <c r="M22" s="174">
        <f t="shared" si="6"/>
        <v>59.162982302674422</v>
      </c>
    </row>
    <row r="23" spans="2:100" s="47" customFormat="1" ht="15.75" thickBot="1" x14ac:dyDescent="0.3">
      <c r="B23" s="158" t="s">
        <v>87</v>
      </c>
      <c r="C23" s="135">
        <v>44</v>
      </c>
      <c r="D23" s="139" t="s">
        <v>89</v>
      </c>
      <c r="E23" s="140">
        <v>0.5</v>
      </c>
      <c r="F23" s="150">
        <v>49314</v>
      </c>
      <c r="G23" s="136">
        <f t="shared" si="4"/>
        <v>73971</v>
      </c>
      <c r="H23" s="137">
        <f t="shared" si="0"/>
        <v>21.494271499609237</v>
      </c>
      <c r="I23" s="137">
        <f t="shared" si="1"/>
        <v>32.241407249413854</v>
      </c>
      <c r="J23" s="137">
        <f t="shared" si="2"/>
        <v>4.8362110874120781</v>
      </c>
      <c r="K23" s="137">
        <f t="shared" si="3"/>
        <v>4.8362110874120781</v>
      </c>
      <c r="L23" s="138">
        <f t="shared" si="5"/>
        <v>41.913829424238017</v>
      </c>
      <c r="M23" s="155">
        <f t="shared" si="6"/>
        <v>62.870744136357025</v>
      </c>
    </row>
    <row r="24" spans="2:100" s="47" customFormat="1" ht="15.75" thickBot="1" x14ac:dyDescent="0.3">
      <c r="B24" s="183" t="s">
        <v>88</v>
      </c>
      <c r="C24" s="168">
        <v>52</v>
      </c>
      <c r="D24" s="169" t="s">
        <v>85</v>
      </c>
      <c r="E24" s="170">
        <v>0.5</v>
      </c>
      <c r="F24" s="150">
        <v>49314</v>
      </c>
      <c r="G24" s="171">
        <f t="shared" ref="G24" si="11">F24*(1+E24)</f>
        <v>73971</v>
      </c>
      <c r="H24" s="172">
        <f t="shared" si="0"/>
        <v>18.187460499669356</v>
      </c>
      <c r="I24" s="172">
        <f t="shared" si="1"/>
        <v>27.281190749504034</v>
      </c>
      <c r="J24" s="172">
        <f t="shared" ref="J24" si="12">H24*0.225</f>
        <v>4.092178612425605</v>
      </c>
      <c r="K24" s="172">
        <f t="shared" si="3"/>
        <v>4.092178612425605</v>
      </c>
      <c r="L24" s="173">
        <f t="shared" ref="L24" si="13">SUM(I24:K24)</f>
        <v>35.465547974355246</v>
      </c>
      <c r="M24" s="174">
        <f t="shared" ref="M24" si="14">L24*1.5</f>
        <v>53.198321961532869</v>
      </c>
    </row>
    <row r="25" spans="2:100" s="126" customFormat="1" ht="15.75" thickBot="1" x14ac:dyDescent="0.3">
      <c r="B25" s="183" t="s">
        <v>88</v>
      </c>
      <c r="C25" s="168">
        <v>52</v>
      </c>
      <c r="D25" s="169" t="s">
        <v>86</v>
      </c>
      <c r="E25" s="170">
        <v>0.8</v>
      </c>
      <c r="F25" s="150">
        <v>49314</v>
      </c>
      <c r="G25" s="171">
        <f t="shared" si="4"/>
        <v>88765.2</v>
      </c>
      <c r="H25" s="172">
        <f t="shared" si="0"/>
        <v>18.187460499669356</v>
      </c>
      <c r="I25" s="172">
        <f t="shared" si="1"/>
        <v>32.73742889940484</v>
      </c>
      <c r="J25" s="172">
        <f t="shared" si="2"/>
        <v>4.092178612425605</v>
      </c>
      <c r="K25" s="172">
        <f t="shared" si="3"/>
        <v>4.9106143349107256</v>
      </c>
      <c r="L25" s="173">
        <f t="shared" si="5"/>
        <v>41.740221846741171</v>
      </c>
      <c r="M25" s="174">
        <f t="shared" si="6"/>
        <v>62.610332770111754</v>
      </c>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row>
    <row r="26" spans="2:100" s="47" customFormat="1" ht="15.75" thickBot="1" x14ac:dyDescent="0.3">
      <c r="B26" s="184" t="s">
        <v>88</v>
      </c>
      <c r="C26" s="176">
        <v>56</v>
      </c>
      <c r="D26" s="177">
        <v>3</v>
      </c>
      <c r="E26" s="178">
        <v>1</v>
      </c>
      <c r="F26" s="150">
        <v>49314</v>
      </c>
      <c r="G26" s="179">
        <f>F26*(1+E26)</f>
        <v>98628</v>
      </c>
      <c r="H26" s="180">
        <f t="shared" si="0"/>
        <v>16.888356178264402</v>
      </c>
      <c r="I26" s="180">
        <f t="shared" si="1"/>
        <v>33.776712356528805</v>
      </c>
      <c r="J26" s="180">
        <f t="shared" si="2"/>
        <v>3.7998801401094906</v>
      </c>
      <c r="K26" s="180">
        <f t="shared" si="3"/>
        <v>5.0665068534793205</v>
      </c>
      <c r="L26" s="181">
        <f t="shared" si="5"/>
        <v>42.643099350117616</v>
      </c>
      <c r="M26" s="182">
        <f t="shared" si="6"/>
        <v>63.964649025176428</v>
      </c>
    </row>
    <row r="27" spans="2:100" s="47" customFormat="1" ht="15.75" thickBot="1" x14ac:dyDescent="0.3">
      <c r="B27" s="159" t="s">
        <v>90</v>
      </c>
      <c r="C27" s="147">
        <v>40</v>
      </c>
      <c r="D27" s="148" t="s">
        <v>79</v>
      </c>
      <c r="E27" s="149">
        <v>0</v>
      </c>
      <c r="F27" s="160">
        <v>64445</v>
      </c>
      <c r="G27" s="150">
        <f t="shared" si="4"/>
        <v>64445</v>
      </c>
      <c r="H27" s="151">
        <f t="shared" si="0"/>
        <v>30.898287696628728</v>
      </c>
      <c r="I27" s="151">
        <f t="shared" si="1"/>
        <v>30.898287696628728</v>
      </c>
      <c r="J27" s="151">
        <f t="shared" si="2"/>
        <v>6.9521147317414638</v>
      </c>
      <c r="K27" s="151">
        <f t="shared" si="3"/>
        <v>4.6347431544943092</v>
      </c>
      <c r="L27" s="152">
        <f t="shared" si="5"/>
        <v>42.485145582864497</v>
      </c>
      <c r="M27" s="153">
        <f t="shared" si="6"/>
        <v>63.727718374296742</v>
      </c>
      <c r="O27" s="128"/>
    </row>
    <row r="28" spans="2:100" s="70" customFormat="1" ht="15.75" thickBot="1" x14ac:dyDescent="0.3">
      <c r="B28" s="185" t="s">
        <v>91</v>
      </c>
      <c r="C28" s="168">
        <v>44</v>
      </c>
      <c r="D28" s="186" t="s">
        <v>82</v>
      </c>
      <c r="E28" s="187">
        <v>0.2</v>
      </c>
      <c r="F28" s="205">
        <v>64445</v>
      </c>
      <c r="G28" s="188">
        <f t="shared" si="4"/>
        <v>77334</v>
      </c>
      <c r="H28" s="172">
        <f t="shared" si="0"/>
        <v>28.089352451480661</v>
      </c>
      <c r="I28" s="172">
        <f t="shared" si="1"/>
        <v>33.707222941776791</v>
      </c>
      <c r="J28" s="172">
        <f t="shared" si="2"/>
        <v>6.3201043015831484</v>
      </c>
      <c r="K28" s="189">
        <f t="shared" si="3"/>
        <v>5.0560834412665185</v>
      </c>
      <c r="L28" s="190">
        <f t="shared" si="5"/>
        <v>45.083410684626458</v>
      </c>
      <c r="M28" s="174">
        <f t="shared" si="6"/>
        <v>67.625116026939679</v>
      </c>
    </row>
    <row r="29" spans="2:100" s="70" customFormat="1" ht="15.75" thickBot="1" x14ac:dyDescent="0.3">
      <c r="B29" s="185" t="s">
        <v>91</v>
      </c>
      <c r="C29" s="168">
        <v>44</v>
      </c>
      <c r="D29" s="186" t="s">
        <v>83</v>
      </c>
      <c r="E29" s="187">
        <v>0.4</v>
      </c>
      <c r="F29" s="205">
        <v>64445</v>
      </c>
      <c r="G29" s="188">
        <f t="shared" si="4"/>
        <v>90223</v>
      </c>
      <c r="H29" s="172">
        <f t="shared" si="0"/>
        <v>28.089352451480661</v>
      </c>
      <c r="I29" s="172">
        <f t="shared" si="1"/>
        <v>39.325093432072926</v>
      </c>
      <c r="J29" s="172">
        <f t="shared" si="2"/>
        <v>6.3201043015831484</v>
      </c>
      <c r="K29" s="189">
        <f t="shared" si="3"/>
        <v>5.898764014810939</v>
      </c>
      <c r="L29" s="190">
        <f t="shared" si="5"/>
        <v>51.543961748467012</v>
      </c>
      <c r="M29" s="174">
        <f t="shared" si="6"/>
        <v>77.315942622700518</v>
      </c>
    </row>
    <row r="30" spans="2:100" s="127" customFormat="1" ht="15.75" thickBot="1" x14ac:dyDescent="0.3">
      <c r="B30" s="161" t="s">
        <v>90</v>
      </c>
      <c r="C30" s="135">
        <v>44</v>
      </c>
      <c r="D30" s="142" t="s">
        <v>89</v>
      </c>
      <c r="E30" s="143">
        <v>0.5</v>
      </c>
      <c r="F30" s="205">
        <v>64445</v>
      </c>
      <c r="G30" s="141">
        <f t="shared" si="4"/>
        <v>96667.5</v>
      </c>
      <c r="H30" s="137">
        <f t="shared" si="0"/>
        <v>28.089352451480661</v>
      </c>
      <c r="I30" s="137">
        <f t="shared" si="1"/>
        <v>42.134028677220989</v>
      </c>
      <c r="J30" s="137">
        <f t="shared" si="2"/>
        <v>6.3201043015831484</v>
      </c>
      <c r="K30" s="144">
        <f t="shared" si="3"/>
        <v>6.3201043015831484</v>
      </c>
      <c r="L30" s="145">
        <f t="shared" si="5"/>
        <v>54.77423728038729</v>
      </c>
      <c r="M30" s="155">
        <f t="shared" si="6"/>
        <v>82.161355920580931</v>
      </c>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row>
    <row r="31" spans="2:100" s="127" customFormat="1" ht="15.75" thickBot="1" x14ac:dyDescent="0.3">
      <c r="B31" s="185" t="s">
        <v>91</v>
      </c>
      <c r="C31" s="168">
        <v>52</v>
      </c>
      <c r="D31" s="169" t="s">
        <v>85</v>
      </c>
      <c r="E31" s="170">
        <v>0.5</v>
      </c>
      <c r="F31" s="205">
        <v>64445</v>
      </c>
      <c r="G31" s="188">
        <f t="shared" ref="G31" si="15">F31*(1+E31)</f>
        <v>96667.5</v>
      </c>
      <c r="H31" s="172">
        <f t="shared" si="0"/>
        <v>23.767913612791332</v>
      </c>
      <c r="I31" s="172">
        <f t="shared" si="1"/>
        <v>35.651870419186999</v>
      </c>
      <c r="J31" s="172">
        <f t="shared" ref="J31" si="16">H31*0.225</f>
        <v>5.3477805628780501</v>
      </c>
      <c r="K31" s="189">
        <f t="shared" si="3"/>
        <v>5.3477805628780493</v>
      </c>
      <c r="L31" s="190">
        <f t="shared" ref="L31" si="17">SUM(I31:K31)</f>
        <v>46.347431544943099</v>
      </c>
      <c r="M31" s="174">
        <f t="shared" ref="M31" si="18">L31*1.5</f>
        <v>69.521147317414645</v>
      </c>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row>
    <row r="32" spans="2:100" s="70" customFormat="1" ht="15.75" thickBot="1" x14ac:dyDescent="0.3">
      <c r="B32" s="185" t="s">
        <v>91</v>
      </c>
      <c r="C32" s="168">
        <v>52</v>
      </c>
      <c r="D32" s="186" t="s">
        <v>86</v>
      </c>
      <c r="E32" s="187">
        <v>0.8</v>
      </c>
      <c r="F32" s="205">
        <v>64445</v>
      </c>
      <c r="G32" s="188">
        <f t="shared" si="4"/>
        <v>116001</v>
      </c>
      <c r="H32" s="172">
        <f t="shared" si="0"/>
        <v>23.767913612791332</v>
      </c>
      <c r="I32" s="172">
        <f t="shared" si="1"/>
        <v>42.782244503024394</v>
      </c>
      <c r="J32" s="172">
        <f t="shared" si="2"/>
        <v>5.3477805628780501</v>
      </c>
      <c r="K32" s="189">
        <f t="shared" si="3"/>
        <v>6.4173366754536589</v>
      </c>
      <c r="L32" s="190">
        <f t="shared" si="5"/>
        <v>54.547361741356106</v>
      </c>
      <c r="M32" s="174">
        <f t="shared" si="6"/>
        <v>81.821042612034162</v>
      </c>
    </row>
    <row r="33" spans="2:100" s="70" customFormat="1" ht="15.75" thickBot="1" x14ac:dyDescent="0.3">
      <c r="B33" s="191" t="s">
        <v>91</v>
      </c>
      <c r="C33" s="176">
        <v>56</v>
      </c>
      <c r="D33" s="192">
        <v>3</v>
      </c>
      <c r="E33" s="193">
        <v>1</v>
      </c>
      <c r="F33" s="205">
        <v>64445</v>
      </c>
      <c r="G33" s="194">
        <f t="shared" si="4"/>
        <v>128890</v>
      </c>
      <c r="H33" s="180">
        <f t="shared" si="0"/>
        <v>22.070205497591949</v>
      </c>
      <c r="I33" s="180">
        <f t="shared" si="1"/>
        <v>44.140410995183899</v>
      </c>
      <c r="J33" s="180">
        <f t="shared" si="2"/>
        <v>4.9657962369581892</v>
      </c>
      <c r="K33" s="195">
        <f t="shared" si="3"/>
        <v>6.6210616492775847</v>
      </c>
      <c r="L33" s="196">
        <f t="shared" si="5"/>
        <v>55.727268881419675</v>
      </c>
      <c r="M33" s="182">
        <f t="shared" si="6"/>
        <v>83.59090332212952</v>
      </c>
    </row>
    <row r="34" spans="2:100" s="70" customFormat="1" ht="15.75" thickBot="1" x14ac:dyDescent="0.3">
      <c r="B34" s="159" t="s">
        <v>92</v>
      </c>
      <c r="C34" s="147">
        <v>40</v>
      </c>
      <c r="D34" s="162" t="s">
        <v>79</v>
      </c>
      <c r="E34" s="149">
        <v>0</v>
      </c>
      <c r="F34" s="163">
        <v>56435</v>
      </c>
      <c r="G34" s="160">
        <f t="shared" si="4"/>
        <v>56435</v>
      </c>
      <c r="H34" s="151">
        <f t="shared" si="0"/>
        <v>27.057876734568115</v>
      </c>
      <c r="I34" s="151">
        <f t="shared" si="1"/>
        <v>27.057876734568115</v>
      </c>
      <c r="J34" s="151">
        <f t="shared" si="2"/>
        <v>6.088022265277826</v>
      </c>
      <c r="K34" s="164">
        <f t="shared" si="3"/>
        <v>4.0586815101852167</v>
      </c>
      <c r="L34" s="165">
        <f t="shared" si="5"/>
        <v>37.204580510031157</v>
      </c>
      <c r="M34" s="153">
        <f t="shared" si="6"/>
        <v>55.806870765046739</v>
      </c>
      <c r="O34" s="129"/>
    </row>
    <row r="35" spans="2:100" s="70" customFormat="1" ht="15.75" thickBot="1" x14ac:dyDescent="0.3">
      <c r="B35" s="185" t="s">
        <v>93</v>
      </c>
      <c r="C35" s="168">
        <v>44</v>
      </c>
      <c r="D35" s="186" t="s">
        <v>82</v>
      </c>
      <c r="E35" s="187">
        <v>0.2</v>
      </c>
      <c r="F35" s="206">
        <v>56435</v>
      </c>
      <c r="G35" s="188">
        <f t="shared" si="4"/>
        <v>67722</v>
      </c>
      <c r="H35" s="172">
        <f t="shared" si="0"/>
        <v>24.598069758698287</v>
      </c>
      <c r="I35" s="172">
        <f t="shared" si="1"/>
        <v>29.517683710437943</v>
      </c>
      <c r="J35" s="172">
        <f t="shared" si="2"/>
        <v>5.5345656957071148</v>
      </c>
      <c r="K35" s="189">
        <f t="shared" si="3"/>
        <v>4.4276525565656915</v>
      </c>
      <c r="L35" s="190">
        <f t="shared" si="5"/>
        <v>39.479901962710748</v>
      </c>
      <c r="M35" s="174">
        <f t="shared" si="6"/>
        <v>59.219852944066119</v>
      </c>
    </row>
    <row r="36" spans="2:100" s="126" customFormat="1" ht="15.75" thickBot="1" x14ac:dyDescent="0.3">
      <c r="B36" s="183" t="s">
        <v>93</v>
      </c>
      <c r="C36" s="168">
        <v>44</v>
      </c>
      <c r="D36" s="186" t="s">
        <v>83</v>
      </c>
      <c r="E36" s="187">
        <v>0.4</v>
      </c>
      <c r="F36" s="206">
        <v>56435</v>
      </c>
      <c r="G36" s="171">
        <f t="shared" si="4"/>
        <v>79009</v>
      </c>
      <c r="H36" s="172">
        <f t="shared" si="0"/>
        <v>24.598069758698287</v>
      </c>
      <c r="I36" s="172">
        <f t="shared" si="1"/>
        <v>34.437297662177599</v>
      </c>
      <c r="J36" s="172">
        <f t="shared" si="2"/>
        <v>5.5345656957071148</v>
      </c>
      <c r="K36" s="172">
        <f t="shared" si="3"/>
        <v>5.16559464932664</v>
      </c>
      <c r="L36" s="173">
        <f t="shared" si="5"/>
        <v>45.137458007211357</v>
      </c>
      <c r="M36" s="174">
        <f t="shared" si="6"/>
        <v>67.706187010817033</v>
      </c>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row>
    <row r="37" spans="2:100" s="47" customFormat="1" ht="15.75" thickBot="1" x14ac:dyDescent="0.3">
      <c r="B37" s="158" t="s">
        <v>92</v>
      </c>
      <c r="C37" s="135">
        <v>44</v>
      </c>
      <c r="D37" s="142" t="s">
        <v>89</v>
      </c>
      <c r="E37" s="143">
        <v>0.5</v>
      </c>
      <c r="F37" s="206">
        <v>56435</v>
      </c>
      <c r="G37" s="136">
        <f t="shared" si="4"/>
        <v>84652.5</v>
      </c>
      <c r="H37" s="137">
        <f t="shared" si="0"/>
        <v>24.598069758698287</v>
      </c>
      <c r="I37" s="137">
        <f t="shared" si="1"/>
        <v>36.897104638047431</v>
      </c>
      <c r="J37" s="137">
        <f t="shared" si="2"/>
        <v>5.5345656957071148</v>
      </c>
      <c r="K37" s="137">
        <f t="shared" si="3"/>
        <v>5.5345656957071148</v>
      </c>
      <c r="L37" s="138">
        <f t="shared" si="5"/>
        <v>47.966236029461662</v>
      </c>
      <c r="M37" s="155">
        <f t="shared" si="6"/>
        <v>71.949354044192489</v>
      </c>
    </row>
    <row r="38" spans="2:100" s="47" customFormat="1" ht="15.75" thickBot="1" x14ac:dyDescent="0.3">
      <c r="B38" s="183" t="s">
        <v>93</v>
      </c>
      <c r="C38" s="168">
        <v>52</v>
      </c>
      <c r="D38" s="169" t="s">
        <v>85</v>
      </c>
      <c r="E38" s="170">
        <v>0.5</v>
      </c>
      <c r="F38" s="206">
        <v>56435</v>
      </c>
      <c r="G38" s="171">
        <f t="shared" ref="G38" si="19">F38*(1+E38)</f>
        <v>84652.5</v>
      </c>
      <c r="H38" s="172">
        <f t="shared" si="0"/>
        <v>20.813751334283168</v>
      </c>
      <c r="I38" s="172">
        <f t="shared" si="1"/>
        <v>31.220627001424752</v>
      </c>
      <c r="J38" s="172">
        <f t="shared" ref="J38" si="20">H38*0.225</f>
        <v>4.6830940502137128</v>
      </c>
      <c r="K38" s="172">
        <f t="shared" si="3"/>
        <v>4.6830940502137128</v>
      </c>
      <c r="L38" s="173">
        <f t="shared" ref="L38" si="21">SUM(I38:K38)</f>
        <v>40.586815101852174</v>
      </c>
      <c r="M38" s="174">
        <f t="shared" ref="M38" si="22">L38*1.5</f>
        <v>60.880222652778258</v>
      </c>
    </row>
    <row r="39" spans="2:100" s="47" customFormat="1" ht="15.75" thickBot="1" x14ac:dyDescent="0.3">
      <c r="B39" s="183" t="s">
        <v>93</v>
      </c>
      <c r="C39" s="168">
        <v>52</v>
      </c>
      <c r="D39" s="186" t="s">
        <v>86</v>
      </c>
      <c r="E39" s="187">
        <v>0.8</v>
      </c>
      <c r="F39" s="206">
        <v>56435</v>
      </c>
      <c r="G39" s="171">
        <f t="shared" si="4"/>
        <v>101583</v>
      </c>
      <c r="H39" s="172">
        <f t="shared" si="0"/>
        <v>20.813751334283168</v>
      </c>
      <c r="I39" s="172">
        <f t="shared" si="1"/>
        <v>37.464752401709703</v>
      </c>
      <c r="J39" s="172">
        <f t="shared" si="2"/>
        <v>4.6830940502137128</v>
      </c>
      <c r="K39" s="172">
        <f t="shared" si="3"/>
        <v>5.6197128602564552</v>
      </c>
      <c r="L39" s="173">
        <f t="shared" si="5"/>
        <v>47.76755931217987</v>
      </c>
      <c r="M39" s="174">
        <f t="shared" si="6"/>
        <v>71.651338968269812</v>
      </c>
    </row>
    <row r="40" spans="2:100" s="47" customFormat="1" ht="15.75" thickBot="1" x14ac:dyDescent="0.3">
      <c r="B40" s="184" t="s">
        <v>93</v>
      </c>
      <c r="C40" s="176">
        <v>56</v>
      </c>
      <c r="D40" s="192">
        <v>3</v>
      </c>
      <c r="E40" s="193">
        <v>1</v>
      </c>
      <c r="F40" s="206">
        <v>56435</v>
      </c>
      <c r="G40" s="179">
        <f t="shared" si="4"/>
        <v>112870</v>
      </c>
      <c r="H40" s="180">
        <f t="shared" si="0"/>
        <v>19.327054810405798</v>
      </c>
      <c r="I40" s="180">
        <f t="shared" si="1"/>
        <v>38.654109620811596</v>
      </c>
      <c r="J40" s="180">
        <f t="shared" si="2"/>
        <v>4.3485873323413049</v>
      </c>
      <c r="K40" s="180">
        <f t="shared" si="3"/>
        <v>5.7981164431217396</v>
      </c>
      <c r="L40" s="181">
        <f t="shared" si="5"/>
        <v>48.800813396274641</v>
      </c>
      <c r="M40" s="182">
        <f t="shared" si="6"/>
        <v>73.201220094411966</v>
      </c>
    </row>
    <row r="41" spans="2:100" s="47" customFormat="1" ht="15.75" thickBot="1" x14ac:dyDescent="0.3">
      <c r="B41" s="156" t="s">
        <v>94</v>
      </c>
      <c r="C41" s="147">
        <v>40</v>
      </c>
      <c r="D41" s="148" t="s">
        <v>79</v>
      </c>
      <c r="E41" s="149">
        <v>0</v>
      </c>
      <c r="F41" s="166">
        <v>77389</v>
      </c>
      <c r="G41" s="150">
        <f t="shared" si="4"/>
        <v>77389</v>
      </c>
      <c r="H41" s="151">
        <f t="shared" si="0"/>
        <v>37.104315098989844</v>
      </c>
      <c r="I41" s="151">
        <f t="shared" si="1"/>
        <v>37.104315098989844</v>
      </c>
      <c r="J41" s="151">
        <f t="shared" si="2"/>
        <v>8.3484708972727155</v>
      </c>
      <c r="K41" s="151">
        <f t="shared" si="3"/>
        <v>5.5656472648484767</v>
      </c>
      <c r="L41" s="152">
        <f t="shared" si="5"/>
        <v>51.018433261111042</v>
      </c>
      <c r="M41" s="153">
        <f>L41*1.5</f>
        <v>76.527649891666556</v>
      </c>
      <c r="N41" s="130"/>
    </row>
    <row r="42" spans="2:100" s="47" customFormat="1" ht="15.75" thickBot="1" x14ac:dyDescent="0.3">
      <c r="B42" s="183" t="s">
        <v>95</v>
      </c>
      <c r="C42" s="168">
        <v>44</v>
      </c>
      <c r="D42" s="186" t="s">
        <v>82</v>
      </c>
      <c r="E42" s="187">
        <v>0.2</v>
      </c>
      <c r="F42" s="207">
        <v>77389</v>
      </c>
      <c r="G42" s="188">
        <f t="shared" si="4"/>
        <v>92866.8</v>
      </c>
      <c r="H42" s="172">
        <f t="shared" si="0"/>
        <v>33.73119554453622</v>
      </c>
      <c r="I42" s="172">
        <f t="shared" si="1"/>
        <v>40.477434653443467</v>
      </c>
      <c r="J42" s="172">
        <f t="shared" si="2"/>
        <v>7.5895189975206501</v>
      </c>
      <c r="K42" s="172">
        <f t="shared" si="3"/>
        <v>6.0716151980165201</v>
      </c>
      <c r="L42" s="173">
        <f t="shared" si="5"/>
        <v>54.13856884898064</v>
      </c>
      <c r="M42" s="174">
        <f t="shared" si="6"/>
        <v>81.20785327347096</v>
      </c>
    </row>
    <row r="43" spans="2:100" s="47" customFormat="1" ht="15.75" thickBot="1" x14ac:dyDescent="0.3">
      <c r="B43" s="183" t="s">
        <v>95</v>
      </c>
      <c r="C43" s="168">
        <v>44</v>
      </c>
      <c r="D43" s="186" t="s">
        <v>83</v>
      </c>
      <c r="E43" s="187">
        <v>0.4</v>
      </c>
      <c r="F43" s="207">
        <v>77389</v>
      </c>
      <c r="G43" s="171">
        <f t="shared" si="4"/>
        <v>108344.59999999999</v>
      </c>
      <c r="H43" s="172">
        <f t="shared" si="0"/>
        <v>33.73119554453622</v>
      </c>
      <c r="I43" s="172">
        <f t="shared" si="1"/>
        <v>47.223673762350707</v>
      </c>
      <c r="J43" s="172">
        <f t="shared" si="2"/>
        <v>7.5895189975206501</v>
      </c>
      <c r="K43" s="172">
        <f t="shared" si="3"/>
        <v>7.0835510643526058</v>
      </c>
      <c r="L43" s="173">
        <f t="shared" si="5"/>
        <v>61.896743824223961</v>
      </c>
      <c r="M43" s="174">
        <f t="shared" si="6"/>
        <v>92.845115736335941</v>
      </c>
    </row>
    <row r="44" spans="2:100" s="47" customFormat="1" ht="15.75" thickBot="1" x14ac:dyDescent="0.3">
      <c r="B44" s="158" t="s">
        <v>94</v>
      </c>
      <c r="C44" s="135">
        <v>44</v>
      </c>
      <c r="D44" s="142" t="s">
        <v>89</v>
      </c>
      <c r="E44" s="143">
        <v>0.5</v>
      </c>
      <c r="F44" s="207">
        <v>77389</v>
      </c>
      <c r="G44" s="136">
        <f t="shared" si="4"/>
        <v>116083.5</v>
      </c>
      <c r="H44" s="137">
        <f t="shared" si="0"/>
        <v>33.73119554453622</v>
      </c>
      <c r="I44" s="137">
        <f t="shared" si="1"/>
        <v>50.596793316804337</v>
      </c>
      <c r="J44" s="137">
        <f t="shared" si="2"/>
        <v>7.5895189975206501</v>
      </c>
      <c r="K44" s="137">
        <f t="shared" si="3"/>
        <v>7.5895189975206501</v>
      </c>
      <c r="L44" s="138">
        <f t="shared" si="5"/>
        <v>65.775831311845636</v>
      </c>
      <c r="M44" s="155">
        <f t="shared" si="6"/>
        <v>98.663746967768446</v>
      </c>
    </row>
    <row r="45" spans="2:100" s="47" customFormat="1" ht="15.75" thickBot="1" x14ac:dyDescent="0.3">
      <c r="B45" s="183" t="s">
        <v>95</v>
      </c>
      <c r="C45" s="168">
        <v>52</v>
      </c>
      <c r="D45" s="169" t="s">
        <v>85</v>
      </c>
      <c r="E45" s="170">
        <v>0.5</v>
      </c>
      <c r="F45" s="207">
        <v>77389</v>
      </c>
      <c r="G45" s="171">
        <f t="shared" ref="G45" si="23">F45*(1+E45)</f>
        <v>116083.5</v>
      </c>
      <c r="H45" s="172">
        <f t="shared" si="0"/>
        <v>28.541780845376806</v>
      </c>
      <c r="I45" s="172">
        <f t="shared" si="1"/>
        <v>42.812671268065209</v>
      </c>
      <c r="J45" s="172">
        <f t="shared" ref="J45" si="24">H45*0.225</f>
        <v>6.4219006902097817</v>
      </c>
      <c r="K45" s="172">
        <f t="shared" si="3"/>
        <v>6.4219006902097808</v>
      </c>
      <c r="L45" s="173">
        <f t="shared" ref="L45" si="25">SUM(I45:K45)</f>
        <v>55.656472648484772</v>
      </c>
      <c r="M45" s="174">
        <f t="shared" ref="M45" si="26">L45*1.5</f>
        <v>83.484708972727162</v>
      </c>
    </row>
    <row r="46" spans="2:100" s="47" customFormat="1" ht="15.75" thickBot="1" x14ac:dyDescent="0.3">
      <c r="B46" s="183" t="s">
        <v>95</v>
      </c>
      <c r="C46" s="168">
        <v>52</v>
      </c>
      <c r="D46" s="186" t="s">
        <v>86</v>
      </c>
      <c r="E46" s="187">
        <v>0.8</v>
      </c>
      <c r="F46" s="207">
        <v>77389</v>
      </c>
      <c r="G46" s="171">
        <f t="shared" si="4"/>
        <v>139300.20000000001</v>
      </c>
      <c r="H46" s="172">
        <f t="shared" si="0"/>
        <v>28.541780845376806</v>
      </c>
      <c r="I46" s="172">
        <f t="shared" si="1"/>
        <v>51.375205521678261</v>
      </c>
      <c r="J46" s="172">
        <f t="shared" si="2"/>
        <v>6.4219006902097817</v>
      </c>
      <c r="K46" s="172">
        <f t="shared" si="3"/>
        <v>7.7062808282517388</v>
      </c>
      <c r="L46" s="173">
        <f t="shared" si="5"/>
        <v>65.503387040139785</v>
      </c>
      <c r="M46" s="174">
        <f t="shared" si="6"/>
        <v>98.255080560209677</v>
      </c>
    </row>
    <row r="47" spans="2:100" ht="15.75" thickBot="1" x14ac:dyDescent="0.3">
      <c r="B47" s="184" t="s">
        <v>95</v>
      </c>
      <c r="C47" s="176">
        <v>56</v>
      </c>
      <c r="D47" s="192">
        <v>3</v>
      </c>
      <c r="E47" s="193">
        <v>1</v>
      </c>
      <c r="F47" s="207">
        <v>77389</v>
      </c>
      <c r="G47" s="179">
        <f t="shared" si="4"/>
        <v>154778</v>
      </c>
      <c r="H47" s="180">
        <f t="shared" si="0"/>
        <v>26.503082213564177</v>
      </c>
      <c r="I47" s="180">
        <f t="shared" si="1"/>
        <v>53.006164427128354</v>
      </c>
      <c r="J47" s="180">
        <f t="shared" ref="J47" si="27">H47*0.225</f>
        <v>5.9631934980519397</v>
      </c>
      <c r="K47" s="180">
        <f t="shared" si="3"/>
        <v>7.9509246640692526</v>
      </c>
      <c r="L47" s="181">
        <f t="shared" ref="L47" si="28">SUM(I47:K47)</f>
        <v>66.920282589249538</v>
      </c>
      <c r="M47" s="182">
        <f t="shared" ref="M47" si="29">L47*1.5</f>
        <v>100.3804238838743</v>
      </c>
    </row>
    <row r="48" spans="2:100" x14ac:dyDescent="0.25">
      <c r="B48" s="71"/>
      <c r="C48" s="71"/>
      <c r="D48" s="72"/>
      <c r="E48" s="47"/>
      <c r="F48" s="73"/>
      <c r="G48" s="74"/>
      <c r="H48" s="75"/>
      <c r="I48" s="75"/>
      <c r="J48" s="75"/>
      <c r="K48" s="75"/>
      <c r="L48" s="76"/>
      <c r="M48" s="77"/>
    </row>
    <row r="49" spans="2:13" x14ac:dyDescent="0.25">
      <c r="B49" s="20" t="s">
        <v>47</v>
      </c>
      <c r="C49" s="20"/>
      <c r="D49" s="20"/>
    </row>
    <row r="50" spans="2:13" x14ac:dyDescent="0.25">
      <c r="B50" t="s">
        <v>96</v>
      </c>
    </row>
    <row r="51" spans="2:13" x14ac:dyDescent="0.25">
      <c r="B51" t="s">
        <v>97</v>
      </c>
    </row>
    <row r="52" spans="2:13" x14ac:dyDescent="0.25">
      <c r="B52" t="s">
        <v>180</v>
      </c>
    </row>
    <row r="53" spans="2:13" x14ac:dyDescent="0.25">
      <c r="B53" t="s">
        <v>181</v>
      </c>
    </row>
    <row r="54" spans="2:13" x14ac:dyDescent="0.25">
      <c r="B54" t="s">
        <v>98</v>
      </c>
    </row>
    <row r="55" spans="2:13" x14ac:dyDescent="0.25">
      <c r="B55" t="s">
        <v>99</v>
      </c>
    </row>
    <row r="56" spans="2:13" x14ac:dyDescent="0.25">
      <c r="B56" t="s">
        <v>100</v>
      </c>
    </row>
    <row r="58" spans="2:13" ht="30" customHeight="1" x14ac:dyDescent="0.25">
      <c r="B58" s="235" t="s">
        <v>101</v>
      </c>
      <c r="C58" s="235"/>
      <c r="D58" s="235"/>
      <c r="E58" s="235"/>
      <c r="F58" s="235"/>
      <c r="G58" s="235"/>
      <c r="H58" s="235"/>
      <c r="I58" s="235"/>
      <c r="J58" s="235"/>
      <c r="K58" s="235"/>
      <c r="L58" s="235"/>
      <c r="M58" s="235"/>
    </row>
    <row r="62" spans="2:13" x14ac:dyDescent="0.25">
      <c r="B62" s="235"/>
      <c r="C62" s="235"/>
      <c r="D62" s="235"/>
      <c r="E62" s="235"/>
      <c r="F62" s="235"/>
      <c r="G62" s="235"/>
      <c r="H62" s="235"/>
      <c r="I62" s="235"/>
      <c r="J62" s="235"/>
      <c r="K62" s="235"/>
    </row>
  </sheetData>
  <mergeCells count="2">
    <mergeCell ref="B58:M58"/>
    <mergeCell ref="B62:K62"/>
  </mergeCells>
  <phoneticPr fontId="6" type="noConversion"/>
  <hyperlinks>
    <hyperlink ref="A4" r:id="rId1" xr:uid="{00000000-0004-0000-0200-000000000000}"/>
    <hyperlink ref="A6" r:id="rId2" xr:uid="{00000000-0004-0000-0200-000001000000}"/>
    <hyperlink ref="A7" r:id="rId3" xr:uid="{00000000-0004-0000-0200-000002000000}"/>
  </hyperlinks>
  <pageMargins left="0.7" right="0.7" top="0.75" bottom="0.75" header="0.3" footer="0.3"/>
  <pageSetup paperSize="9" scale="40" fitToHeight="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N38"/>
  <sheetViews>
    <sheetView zoomScale="80" zoomScaleNormal="80" workbookViewId="0">
      <selection activeCell="A4" sqref="A4"/>
    </sheetView>
  </sheetViews>
  <sheetFormatPr defaultColWidth="9.140625" defaultRowHeight="15" x14ac:dyDescent="0.25"/>
  <cols>
    <col min="1" max="1" width="14.42578125" customWidth="1"/>
    <col min="2" max="2" width="38" customWidth="1"/>
    <col min="3" max="3" width="46.42578125" customWidth="1"/>
    <col min="4" max="4" width="34.7109375" customWidth="1"/>
    <col min="5" max="5" width="11.85546875" bestFit="1" customWidth="1"/>
    <col min="6" max="6" width="17.42578125" customWidth="1"/>
    <col min="7" max="7" width="22.42578125" customWidth="1"/>
    <col min="8" max="8" width="19" customWidth="1"/>
    <col min="9" max="9" width="17" customWidth="1"/>
    <col min="10" max="10" width="13" customWidth="1"/>
    <col min="11" max="11" width="27.28515625" customWidth="1"/>
    <col min="12" max="12" width="14.5703125" customWidth="1"/>
  </cols>
  <sheetData>
    <row r="2" spans="1:14" x14ac:dyDescent="0.25">
      <c r="A2" s="20" t="s">
        <v>46</v>
      </c>
    </row>
    <row r="3" spans="1:14" x14ac:dyDescent="0.25">
      <c r="A3" t="s">
        <v>65</v>
      </c>
    </row>
    <row r="4" spans="1:14" x14ac:dyDescent="0.25">
      <c r="A4" s="197" t="s">
        <v>102</v>
      </c>
    </row>
    <row r="5" spans="1:14" x14ac:dyDescent="0.25">
      <c r="A5" s="123"/>
    </row>
    <row r="7" spans="1:14" ht="15.75" thickBot="1" x14ac:dyDescent="0.3">
      <c r="A7" s="33" t="s">
        <v>23</v>
      </c>
      <c r="B7" s="33" t="s">
        <v>103</v>
      </c>
      <c r="C7" s="33"/>
    </row>
    <row r="8" spans="1:14" ht="100.5" customHeight="1" thickBot="1" x14ac:dyDescent="0.3">
      <c r="B8" s="48" t="s">
        <v>71</v>
      </c>
      <c r="C8" s="48" t="s">
        <v>104</v>
      </c>
      <c r="D8" s="49" t="s">
        <v>105</v>
      </c>
      <c r="E8" s="49" t="s">
        <v>26</v>
      </c>
      <c r="F8" s="49" t="s">
        <v>106</v>
      </c>
      <c r="G8" s="23" t="s">
        <v>107</v>
      </c>
      <c r="H8" s="23" t="s">
        <v>108</v>
      </c>
      <c r="I8" s="23" t="s">
        <v>30</v>
      </c>
      <c r="J8" s="23" t="s">
        <v>109</v>
      </c>
      <c r="K8" s="23" t="s">
        <v>55</v>
      </c>
      <c r="L8" s="51" t="s">
        <v>56</v>
      </c>
      <c r="N8" s="41" t="s">
        <v>57</v>
      </c>
    </row>
    <row r="9" spans="1:14" ht="29.25" thickBot="1" x14ac:dyDescent="0.3">
      <c r="B9" s="80" t="s">
        <v>110</v>
      </c>
      <c r="C9" s="78" t="s">
        <v>111</v>
      </c>
      <c r="D9" s="78" t="s">
        <v>112</v>
      </c>
      <c r="E9" s="55">
        <v>98477</v>
      </c>
      <c r="F9" s="86" t="s">
        <v>113</v>
      </c>
      <c r="G9" s="81">
        <f>E9/(52.1428571*40)</f>
        <v>47.215000038806849</v>
      </c>
      <c r="H9" s="81">
        <f>G9</f>
        <v>47.215000038806849</v>
      </c>
      <c r="I9" s="81">
        <f>G9*0.225</f>
        <v>10.623375008731541</v>
      </c>
      <c r="J9" s="81">
        <f>H9*0.15</f>
        <v>7.0822500058210274</v>
      </c>
      <c r="K9" s="82">
        <f>SUM(H9:J9)</f>
        <v>64.920625053359416</v>
      </c>
      <c r="L9" s="83">
        <f>K9*1.5</f>
        <v>97.380937580039131</v>
      </c>
      <c r="N9" s="41"/>
    </row>
    <row r="10" spans="1:14" ht="29.25" thickBot="1" x14ac:dyDescent="0.3">
      <c r="B10" s="80" t="s">
        <v>110</v>
      </c>
      <c r="C10" s="78" t="s">
        <v>114</v>
      </c>
      <c r="D10" s="78" t="s">
        <v>115</v>
      </c>
      <c r="E10" s="55">
        <v>98477</v>
      </c>
      <c r="F10" s="55">
        <f>E10*(1+1/3)</f>
        <v>131302.66666666666</v>
      </c>
      <c r="G10" s="81">
        <f t="shared" ref="G10:G20" si="0">E10/(52.1428571*40)</f>
        <v>47.215000038806849</v>
      </c>
      <c r="H10" s="81">
        <f t="shared" ref="H10:H20" si="1">F10/(52.1428571*40)</f>
        <v>62.953333385075787</v>
      </c>
      <c r="I10" s="81">
        <f t="shared" ref="I10:I26" si="2">G10*0.225</f>
        <v>10.623375008731541</v>
      </c>
      <c r="J10" s="81">
        <f t="shared" ref="J10:J20" si="3">H10*0.15</f>
        <v>9.4430000077613681</v>
      </c>
      <c r="K10" s="82">
        <f t="shared" ref="K10:K26" si="4">SUM(H10:J10)</f>
        <v>83.019708401568693</v>
      </c>
      <c r="L10" s="83">
        <f t="shared" ref="L10:L26" si="5">K10*1.5</f>
        <v>124.52956260235304</v>
      </c>
      <c r="N10" s="41"/>
    </row>
    <row r="11" spans="1:14" ht="29.25" thickBot="1" x14ac:dyDescent="0.3">
      <c r="B11" s="80" t="s">
        <v>110</v>
      </c>
      <c r="C11" s="78" t="s">
        <v>116</v>
      </c>
      <c r="D11" s="78" t="s">
        <v>117</v>
      </c>
      <c r="E11" s="55">
        <v>98477</v>
      </c>
      <c r="F11" s="55">
        <f>E11*(1+1/3)</f>
        <v>131302.66666666666</v>
      </c>
      <c r="G11" s="81">
        <f t="shared" si="0"/>
        <v>47.215000038806849</v>
      </c>
      <c r="H11" s="81">
        <f t="shared" si="1"/>
        <v>62.953333385075787</v>
      </c>
      <c r="I11" s="81">
        <f t="shared" si="2"/>
        <v>10.623375008731541</v>
      </c>
      <c r="J11" s="81">
        <f t="shared" si="3"/>
        <v>9.4430000077613681</v>
      </c>
      <c r="K11" s="82">
        <f t="shared" si="4"/>
        <v>83.019708401568693</v>
      </c>
      <c r="L11" s="83">
        <f t="shared" si="5"/>
        <v>124.52956260235304</v>
      </c>
      <c r="N11" s="41"/>
    </row>
    <row r="12" spans="1:14" ht="15.75" thickBot="1" x14ac:dyDescent="0.3">
      <c r="B12" s="80" t="s">
        <v>118</v>
      </c>
      <c r="C12" s="78" t="s">
        <v>111</v>
      </c>
      <c r="D12" s="78" t="s">
        <v>119</v>
      </c>
      <c r="E12" s="55">
        <v>99975</v>
      </c>
      <c r="F12" s="86" t="s">
        <v>113</v>
      </c>
      <c r="G12" s="81">
        <f t="shared" si="0"/>
        <v>47.933219217479355</v>
      </c>
      <c r="H12" s="81">
        <f>G12</f>
        <v>47.933219217479355</v>
      </c>
      <c r="I12" s="81">
        <f t="shared" si="2"/>
        <v>10.784974323932856</v>
      </c>
      <c r="J12" s="81">
        <f t="shared" si="3"/>
        <v>7.1899828826219032</v>
      </c>
      <c r="K12" s="82">
        <f>SUM(H12:J12)</f>
        <v>65.90817642403411</v>
      </c>
      <c r="L12" s="83">
        <f>K12*1.5</f>
        <v>98.862264636051165</v>
      </c>
      <c r="N12" s="41"/>
    </row>
    <row r="13" spans="1:14" ht="15.75" thickBot="1" x14ac:dyDescent="0.3">
      <c r="B13" s="80" t="s">
        <v>118</v>
      </c>
      <c r="C13" s="78" t="s">
        <v>114</v>
      </c>
      <c r="D13" s="78" t="s">
        <v>119</v>
      </c>
      <c r="E13" s="55">
        <v>99975</v>
      </c>
      <c r="F13" s="55">
        <f>E13*(1+1/3)</f>
        <v>133300</v>
      </c>
      <c r="G13" s="81">
        <f t="shared" si="0"/>
        <v>47.933219217479355</v>
      </c>
      <c r="H13" s="81">
        <f t="shared" si="1"/>
        <v>63.910958956639142</v>
      </c>
      <c r="I13" s="81">
        <f t="shared" si="2"/>
        <v>10.784974323932856</v>
      </c>
      <c r="J13" s="81">
        <f t="shared" si="3"/>
        <v>9.586643843495871</v>
      </c>
      <c r="K13" s="82">
        <f>SUM(H13:J13)</f>
        <v>84.28257712406787</v>
      </c>
      <c r="L13" s="83">
        <f>K13*1.5</f>
        <v>126.42386568610181</v>
      </c>
      <c r="N13" s="41"/>
    </row>
    <row r="14" spans="1:14" ht="15.75" thickBot="1" x14ac:dyDescent="0.3">
      <c r="B14" s="80" t="s">
        <v>118</v>
      </c>
      <c r="C14" s="78" t="s">
        <v>116</v>
      </c>
      <c r="D14" s="78" t="s">
        <v>119</v>
      </c>
      <c r="E14" s="55">
        <v>99975</v>
      </c>
      <c r="F14" s="55">
        <f>E14*(1+1/3)</f>
        <v>133300</v>
      </c>
      <c r="G14" s="81">
        <f t="shared" si="0"/>
        <v>47.933219217479355</v>
      </c>
      <c r="H14" s="81">
        <f t="shared" si="1"/>
        <v>63.910958956639142</v>
      </c>
      <c r="I14" s="81">
        <f t="shared" si="2"/>
        <v>10.784974323932856</v>
      </c>
      <c r="J14" s="81">
        <f t="shared" si="3"/>
        <v>9.586643843495871</v>
      </c>
      <c r="K14" s="82">
        <f t="shared" ref="K14" si="6">SUM(H14:J14)</f>
        <v>84.28257712406787</v>
      </c>
      <c r="L14" s="83">
        <f t="shared" ref="L14" si="7">K14*1.5</f>
        <v>126.42386568610181</v>
      </c>
      <c r="N14" s="41"/>
    </row>
    <row r="15" spans="1:14" ht="15.75" thickBot="1" x14ac:dyDescent="0.3">
      <c r="B15" s="80" t="s">
        <v>120</v>
      </c>
      <c r="C15" s="78" t="s">
        <v>111</v>
      </c>
      <c r="D15" s="78" t="s">
        <v>119</v>
      </c>
      <c r="E15" s="55">
        <v>111441</v>
      </c>
      <c r="F15" s="86" t="s">
        <v>113</v>
      </c>
      <c r="G15" s="81">
        <f t="shared" si="0"/>
        <v>53.430616482271738</v>
      </c>
      <c r="H15" s="81">
        <f>G15</f>
        <v>53.430616482271738</v>
      </c>
      <c r="I15" s="81">
        <f t="shared" si="2"/>
        <v>12.021888708511142</v>
      </c>
      <c r="J15" s="81">
        <f t="shared" si="3"/>
        <v>8.0145924723407607</v>
      </c>
      <c r="K15" s="82">
        <f t="shared" ref="K15:K20" si="8">SUM(H15:J15)</f>
        <v>73.467097663123653</v>
      </c>
      <c r="L15" s="83">
        <f t="shared" ref="L15:L20" si="9">K15*1.5</f>
        <v>110.20064649468549</v>
      </c>
      <c r="N15" s="41"/>
    </row>
    <row r="16" spans="1:14" ht="15.75" thickBot="1" x14ac:dyDescent="0.3">
      <c r="B16" s="80" t="s">
        <v>120</v>
      </c>
      <c r="C16" s="78" t="s">
        <v>114</v>
      </c>
      <c r="D16" s="78" t="s">
        <v>119</v>
      </c>
      <c r="E16" s="55">
        <v>111441</v>
      </c>
      <c r="F16" s="55">
        <f>E16*(1+1/3)</f>
        <v>148588</v>
      </c>
      <c r="G16" s="81">
        <f t="shared" si="0"/>
        <v>53.430616482271738</v>
      </c>
      <c r="H16" s="81">
        <f t="shared" si="1"/>
        <v>71.240821976362312</v>
      </c>
      <c r="I16" s="81">
        <f t="shared" si="2"/>
        <v>12.021888708511142</v>
      </c>
      <c r="J16" s="81">
        <f t="shared" si="3"/>
        <v>10.686123296454346</v>
      </c>
      <c r="K16" s="82">
        <f t="shared" si="8"/>
        <v>93.948833981327795</v>
      </c>
      <c r="L16" s="83">
        <f t="shared" si="9"/>
        <v>140.92325097199171</v>
      </c>
      <c r="N16" s="41"/>
    </row>
    <row r="17" spans="1:14" ht="15.75" thickBot="1" x14ac:dyDescent="0.3">
      <c r="B17" s="80" t="s">
        <v>120</v>
      </c>
      <c r="C17" s="78" t="s">
        <v>116</v>
      </c>
      <c r="D17" s="78" t="s">
        <v>119</v>
      </c>
      <c r="E17" s="55">
        <v>111441</v>
      </c>
      <c r="F17" s="55">
        <f>E17*(1+1/3)</f>
        <v>148588</v>
      </c>
      <c r="G17" s="81">
        <f t="shared" si="0"/>
        <v>53.430616482271738</v>
      </c>
      <c r="H17" s="81">
        <f t="shared" si="1"/>
        <v>71.240821976362312</v>
      </c>
      <c r="I17" s="81">
        <f t="shared" si="2"/>
        <v>12.021888708511142</v>
      </c>
      <c r="J17" s="81">
        <f t="shared" si="3"/>
        <v>10.686123296454346</v>
      </c>
      <c r="K17" s="82">
        <f t="shared" si="8"/>
        <v>93.948833981327795</v>
      </c>
      <c r="L17" s="83">
        <f t="shared" si="9"/>
        <v>140.92325097199171</v>
      </c>
      <c r="N17" s="41"/>
    </row>
    <row r="18" spans="1:14" ht="15.75" thickBot="1" x14ac:dyDescent="0.3">
      <c r="B18" s="80" t="s">
        <v>121</v>
      </c>
      <c r="C18" s="78" t="s">
        <v>111</v>
      </c>
      <c r="D18" s="78" t="s">
        <v>119</v>
      </c>
      <c r="E18" s="55">
        <v>120448</v>
      </c>
      <c r="F18" s="86" t="s">
        <v>113</v>
      </c>
      <c r="G18" s="81">
        <f t="shared" si="0"/>
        <v>57.74904114335537</v>
      </c>
      <c r="H18" s="81">
        <f>G18</f>
        <v>57.74904114335537</v>
      </c>
      <c r="I18" s="81">
        <f t="shared" si="2"/>
        <v>12.993534257254959</v>
      </c>
      <c r="J18" s="81">
        <f t="shared" si="3"/>
        <v>8.6623561715033048</v>
      </c>
      <c r="K18" s="82">
        <f t="shared" si="8"/>
        <v>79.40493157211364</v>
      </c>
      <c r="L18" s="83">
        <f t="shared" si="9"/>
        <v>119.10739735817046</v>
      </c>
      <c r="N18" s="41"/>
    </row>
    <row r="19" spans="1:14" ht="15.75" thickBot="1" x14ac:dyDescent="0.3">
      <c r="B19" s="88" t="s">
        <v>121</v>
      </c>
      <c r="C19" s="89" t="s">
        <v>114</v>
      </c>
      <c r="D19" s="89" t="s">
        <v>119</v>
      </c>
      <c r="E19" s="55">
        <v>120448</v>
      </c>
      <c r="F19" s="90">
        <f>E19*(1+1/3)</f>
        <v>160597.33333333331</v>
      </c>
      <c r="G19" s="81">
        <f t="shared" si="0"/>
        <v>57.74904114335537</v>
      </c>
      <c r="H19" s="81">
        <f t="shared" si="1"/>
        <v>76.998721524473822</v>
      </c>
      <c r="I19" s="91">
        <f t="shared" si="2"/>
        <v>12.993534257254959</v>
      </c>
      <c r="J19" s="91">
        <f t="shared" si="3"/>
        <v>11.549808228671074</v>
      </c>
      <c r="K19" s="92">
        <f t="shared" si="8"/>
        <v>101.54206401039986</v>
      </c>
      <c r="L19" s="93">
        <f t="shared" si="9"/>
        <v>152.3130960155998</v>
      </c>
      <c r="N19" s="41"/>
    </row>
    <row r="20" spans="1:14" ht="15.75" thickBot="1" x14ac:dyDescent="0.3">
      <c r="B20" s="122" t="s">
        <v>121</v>
      </c>
      <c r="C20" s="78" t="s">
        <v>116</v>
      </c>
      <c r="D20" s="78" t="s">
        <v>119</v>
      </c>
      <c r="E20" s="55">
        <v>120448</v>
      </c>
      <c r="F20" s="55">
        <f>E20*(1+1/3)</f>
        <v>160597.33333333331</v>
      </c>
      <c r="G20" s="81">
        <f t="shared" si="0"/>
        <v>57.74904114335537</v>
      </c>
      <c r="H20" s="81">
        <f t="shared" si="1"/>
        <v>76.998721524473822</v>
      </c>
      <c r="I20" s="81">
        <f t="shared" si="2"/>
        <v>12.993534257254959</v>
      </c>
      <c r="J20" s="81">
        <f t="shared" si="3"/>
        <v>11.549808228671074</v>
      </c>
      <c r="K20" s="82">
        <f t="shared" si="8"/>
        <v>101.54206401039986</v>
      </c>
      <c r="L20" s="83">
        <f t="shared" si="9"/>
        <v>152.3130960155998</v>
      </c>
      <c r="N20" s="41"/>
    </row>
    <row r="21" spans="1:14" ht="39.6" customHeight="1" x14ac:dyDescent="0.25">
      <c r="B21" s="94"/>
      <c r="C21" s="95"/>
      <c r="D21" s="95"/>
      <c r="E21" s="96"/>
      <c r="F21" s="96"/>
      <c r="G21" s="97"/>
      <c r="H21" s="97"/>
      <c r="I21" s="97"/>
      <c r="J21" s="97"/>
      <c r="K21" s="98"/>
      <c r="L21" s="99"/>
      <c r="N21" s="41"/>
    </row>
    <row r="22" spans="1:14" ht="23.45" customHeight="1" thickBot="1" x14ac:dyDescent="0.3">
      <c r="A22" s="33" t="s">
        <v>23</v>
      </c>
      <c r="B22" s="33" t="s">
        <v>122</v>
      </c>
      <c r="C22" s="33"/>
      <c r="D22" s="95"/>
      <c r="E22" s="96"/>
      <c r="F22" s="96"/>
      <c r="G22" s="97"/>
      <c r="H22" s="97"/>
      <c r="I22" s="97"/>
      <c r="J22" s="97"/>
      <c r="K22" s="98"/>
      <c r="L22" s="99"/>
      <c r="N22" s="41"/>
    </row>
    <row r="23" spans="1:14" ht="63" customHeight="1" thickBot="1" x14ac:dyDescent="0.3">
      <c r="B23" s="108" t="s">
        <v>71</v>
      </c>
      <c r="C23" s="109" t="s">
        <v>104</v>
      </c>
      <c r="D23" s="110" t="s">
        <v>105</v>
      </c>
      <c r="E23" s="49" t="s">
        <v>26</v>
      </c>
      <c r="F23" s="110" t="s">
        <v>106</v>
      </c>
      <c r="G23" s="111" t="s">
        <v>107</v>
      </c>
      <c r="H23" s="111" t="s">
        <v>108</v>
      </c>
      <c r="I23" s="23" t="s">
        <v>30</v>
      </c>
      <c r="J23" s="23" t="s">
        <v>109</v>
      </c>
      <c r="K23" s="111" t="s">
        <v>55</v>
      </c>
      <c r="L23" s="112" t="s">
        <v>56</v>
      </c>
      <c r="N23" s="41"/>
    </row>
    <row r="24" spans="1:14" s="47" customFormat="1" ht="15.75" thickBot="1" x14ac:dyDescent="0.25">
      <c r="B24" s="100" t="s">
        <v>123</v>
      </c>
      <c r="C24" s="101" t="s">
        <v>124</v>
      </c>
      <c r="D24" s="102" t="s">
        <v>125</v>
      </c>
      <c r="E24" s="103">
        <v>148064</v>
      </c>
      <c r="F24" s="104" t="s">
        <v>113</v>
      </c>
      <c r="G24" s="105">
        <f>E24/(52.1428571*40)</f>
        <v>70.989589099443492</v>
      </c>
      <c r="H24" s="105">
        <f>E24/(52.1428571*40)</f>
        <v>70.989589099443492</v>
      </c>
      <c r="I24" s="105">
        <f t="shared" si="2"/>
        <v>15.972657547374785</v>
      </c>
      <c r="J24" s="105">
        <f>H24*0.15</f>
        <v>10.648438364916524</v>
      </c>
      <c r="K24" s="106">
        <f t="shared" si="4"/>
        <v>97.610685011734802</v>
      </c>
      <c r="L24" s="107">
        <f t="shared" si="5"/>
        <v>146.4160275176022</v>
      </c>
    </row>
    <row r="25" spans="1:14" s="47" customFormat="1" ht="15.75" thickBot="1" x14ac:dyDescent="0.25">
      <c r="B25" s="79" t="s">
        <v>123</v>
      </c>
      <c r="C25" s="50" t="s">
        <v>126</v>
      </c>
      <c r="D25" s="84" t="s">
        <v>127</v>
      </c>
      <c r="E25" s="103">
        <v>148064</v>
      </c>
      <c r="F25" s="55">
        <f>E25*(1+1/3)</f>
        <v>197418.66666666666</v>
      </c>
      <c r="G25" s="105">
        <f t="shared" ref="G25:G26" si="10">E25/(52.1428571*40)</f>
        <v>70.989589099443492</v>
      </c>
      <c r="H25" s="81">
        <f>F25/(52.1428571*40)</f>
        <v>94.652785465924651</v>
      </c>
      <c r="I25" s="81">
        <f t="shared" si="2"/>
        <v>15.972657547374785</v>
      </c>
      <c r="J25" s="81">
        <f t="shared" ref="J25:J26" si="11">H25*0.15</f>
        <v>14.197917819888698</v>
      </c>
      <c r="K25" s="82">
        <f t="shared" si="4"/>
        <v>124.82336083318813</v>
      </c>
      <c r="L25" s="83">
        <f t="shared" si="5"/>
        <v>187.2350412497822</v>
      </c>
    </row>
    <row r="26" spans="1:14" s="47" customFormat="1" ht="15.75" thickBot="1" x14ac:dyDescent="0.25">
      <c r="B26" s="79" t="s">
        <v>123</v>
      </c>
      <c r="C26" s="50" t="s">
        <v>116</v>
      </c>
      <c r="D26" s="84" t="s">
        <v>128</v>
      </c>
      <c r="E26" s="103">
        <v>148064</v>
      </c>
      <c r="F26" s="55">
        <f>E26*(1+1/3)</f>
        <v>197418.66666666666</v>
      </c>
      <c r="G26" s="105">
        <f t="shared" si="10"/>
        <v>70.989589099443492</v>
      </c>
      <c r="H26" s="81">
        <f>F26/(52.1428571*40)</f>
        <v>94.652785465924651</v>
      </c>
      <c r="I26" s="81">
        <f t="shared" si="2"/>
        <v>15.972657547374785</v>
      </c>
      <c r="J26" s="81">
        <f t="shared" si="11"/>
        <v>14.197917819888698</v>
      </c>
      <c r="K26" s="82">
        <f t="shared" si="4"/>
        <v>124.82336083318813</v>
      </c>
      <c r="L26" s="83">
        <f t="shared" si="5"/>
        <v>187.2350412497822</v>
      </c>
    </row>
    <row r="27" spans="1:14" x14ac:dyDescent="0.25">
      <c r="A27" s="33"/>
      <c r="B27" s="33"/>
      <c r="C27" s="33"/>
    </row>
    <row r="28" spans="1:14" x14ac:dyDescent="0.25">
      <c r="A28" s="33"/>
      <c r="B28" s="33" t="s">
        <v>129</v>
      </c>
      <c r="C28" s="33"/>
    </row>
    <row r="29" spans="1:14" x14ac:dyDescent="0.25">
      <c r="A29" s="33"/>
      <c r="B29" s="33"/>
      <c r="C29" s="33"/>
    </row>
    <row r="30" spans="1:14" x14ac:dyDescent="0.25">
      <c r="B30" s="20" t="s">
        <v>47</v>
      </c>
      <c r="C30" s="20"/>
    </row>
    <row r="31" spans="1:14" x14ac:dyDescent="0.25">
      <c r="B31" t="s">
        <v>130</v>
      </c>
    </row>
    <row r="32" spans="1:14" x14ac:dyDescent="0.25">
      <c r="B32" t="s">
        <v>131</v>
      </c>
    </row>
    <row r="33" spans="2:2" x14ac:dyDescent="0.25">
      <c r="B33" t="s">
        <v>132</v>
      </c>
    </row>
    <row r="34" spans="2:2" x14ac:dyDescent="0.25">
      <c r="B34" t="s">
        <v>133</v>
      </c>
    </row>
    <row r="35" spans="2:2" x14ac:dyDescent="0.25">
      <c r="B35" t="s">
        <v>134</v>
      </c>
    </row>
    <row r="37" spans="2:2" x14ac:dyDescent="0.25">
      <c r="B37" t="s">
        <v>135</v>
      </c>
    </row>
    <row r="38" spans="2:2" x14ac:dyDescent="0.25">
      <c r="B38" t="s">
        <v>136</v>
      </c>
    </row>
  </sheetData>
  <phoneticPr fontId="6" type="noConversion"/>
  <hyperlinks>
    <hyperlink ref="A4" r:id="rId1" xr:uid="{00000000-0004-0000-0300-000000000000}"/>
  </hyperlinks>
  <pageMargins left="0.7" right="0.7" top="0.75" bottom="0.75" header="0.3" footer="0.3"/>
  <pageSetup paperSize="9" scale="37" fitToHeight="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K22"/>
  <sheetViews>
    <sheetView workbookViewId="0">
      <selection activeCell="F1" sqref="F1"/>
    </sheetView>
  </sheetViews>
  <sheetFormatPr defaultColWidth="9.140625" defaultRowHeight="15" x14ac:dyDescent="0.25"/>
  <cols>
    <col min="2" max="3" width="31" customWidth="1"/>
    <col min="4" max="4" width="11.85546875" bestFit="1" customWidth="1"/>
    <col min="5" max="5" width="13.85546875" customWidth="1"/>
    <col min="6" max="7" width="9" bestFit="1" customWidth="1"/>
    <col min="8" max="8" width="14.28515625" customWidth="1"/>
    <col min="9" max="9" width="14.5703125" customWidth="1"/>
  </cols>
  <sheetData>
    <row r="2" spans="1:11" x14ac:dyDescent="0.25">
      <c r="A2" s="20" t="s">
        <v>46</v>
      </c>
    </row>
    <row r="3" spans="1:11" x14ac:dyDescent="0.25">
      <c r="A3" t="s">
        <v>65</v>
      </c>
    </row>
    <row r="4" spans="1:11" x14ac:dyDescent="0.25">
      <c r="A4" s="197" t="s">
        <v>66</v>
      </c>
      <c r="D4" t="s">
        <v>137</v>
      </c>
    </row>
    <row r="5" spans="1:11" x14ac:dyDescent="0.25">
      <c r="A5" s="123" t="s">
        <v>102</v>
      </c>
    </row>
    <row r="6" spans="1:11" x14ac:dyDescent="0.25">
      <c r="A6" s="123" t="s">
        <v>176</v>
      </c>
    </row>
    <row r="7" spans="1:11" ht="15.75" thickBot="1" x14ac:dyDescent="0.3">
      <c r="A7" s="33" t="s">
        <v>23</v>
      </c>
      <c r="B7" s="33" t="s">
        <v>138</v>
      </c>
      <c r="C7" s="33"/>
    </row>
    <row r="8" spans="1:11" ht="89.1" customHeight="1" thickBot="1" x14ac:dyDescent="0.3">
      <c r="B8" s="48" t="s">
        <v>71</v>
      </c>
      <c r="C8" s="48" t="s">
        <v>104</v>
      </c>
      <c r="D8" s="49" t="s">
        <v>139</v>
      </c>
      <c r="E8" s="23" t="s">
        <v>54</v>
      </c>
      <c r="F8" s="23" t="s">
        <v>30</v>
      </c>
      <c r="G8" s="23" t="s">
        <v>109</v>
      </c>
      <c r="H8" s="23" t="s">
        <v>55</v>
      </c>
      <c r="I8" s="51" t="s">
        <v>56</v>
      </c>
      <c r="K8" s="41" t="s">
        <v>57</v>
      </c>
    </row>
    <row r="9" spans="1:11" ht="27.6" customHeight="1" thickBot="1" x14ac:dyDescent="0.3">
      <c r="B9" s="53" t="s">
        <v>140</v>
      </c>
      <c r="C9" s="54" t="s">
        <v>141</v>
      </c>
      <c r="D9" s="55">
        <v>54662</v>
      </c>
      <c r="E9" s="56">
        <f>D9/(52.143*37.5)</f>
        <v>27.954918844971203</v>
      </c>
      <c r="F9" s="56">
        <f>E9*0.225</f>
        <v>6.2898567401185206</v>
      </c>
      <c r="G9" s="56">
        <f>E9*0.15</f>
        <v>4.1932378267456807</v>
      </c>
      <c r="H9" s="57">
        <f>SUM(E9:G9)</f>
        <v>38.438013411835406</v>
      </c>
      <c r="I9" s="58">
        <f>H9*1.5</f>
        <v>57.657020117753106</v>
      </c>
      <c r="K9" s="41"/>
    </row>
    <row r="10" spans="1:11" ht="27.6" customHeight="1" thickBot="1" x14ac:dyDescent="0.3">
      <c r="B10" s="53" t="s">
        <v>142</v>
      </c>
      <c r="C10" s="54" t="s">
        <v>141</v>
      </c>
      <c r="D10" s="55">
        <v>81174</v>
      </c>
      <c r="E10" s="56">
        <f>D10/(52.143*37.5)</f>
        <v>41.513530099917539</v>
      </c>
      <c r="F10" s="56">
        <f>E10*0.225</f>
        <v>9.3405442724814467</v>
      </c>
      <c r="G10" s="56">
        <f>E10*0.15</f>
        <v>6.2270295149876302</v>
      </c>
      <c r="H10" s="57">
        <f>SUM(E10:G10)</f>
        <v>57.081103887386611</v>
      </c>
      <c r="I10" s="58">
        <f>H10*1.5</f>
        <v>85.62165583107992</v>
      </c>
      <c r="K10" s="41"/>
    </row>
    <row r="11" spans="1:11" ht="27.6" customHeight="1" thickBot="1" x14ac:dyDescent="0.3">
      <c r="B11" s="53" t="s">
        <v>143</v>
      </c>
      <c r="C11" s="54" t="s">
        <v>141</v>
      </c>
      <c r="D11" s="55">
        <v>98460</v>
      </c>
      <c r="E11" s="56">
        <f t="shared" ref="E11:E12" si="0">D11/(52.143*37.5)</f>
        <v>50.353834647028364</v>
      </c>
      <c r="F11" s="56">
        <f t="shared" ref="F11:F12" si="1">E11*0.225</f>
        <v>11.329612795581383</v>
      </c>
      <c r="G11" s="56">
        <f t="shared" ref="G11:G12" si="2">E11*0.15</f>
        <v>7.5530751970542545</v>
      </c>
      <c r="H11" s="57">
        <f t="shared" ref="H11:H12" si="3">SUM(E11:G11)</f>
        <v>69.236522639664003</v>
      </c>
      <c r="I11" s="58">
        <f t="shared" ref="I11:I12" si="4">H11*1.5</f>
        <v>103.854783959496</v>
      </c>
      <c r="K11" s="41"/>
    </row>
    <row r="12" spans="1:11" ht="27.6" customHeight="1" thickBot="1" x14ac:dyDescent="0.3">
      <c r="B12" s="53" t="s">
        <v>144</v>
      </c>
      <c r="C12" s="54" t="s">
        <v>141</v>
      </c>
      <c r="D12" s="55">
        <v>108659</v>
      </c>
      <c r="E12" s="56">
        <f t="shared" si="0"/>
        <v>55.569747297495987</v>
      </c>
      <c r="F12" s="56">
        <f t="shared" si="1"/>
        <v>12.503193141936597</v>
      </c>
      <c r="G12" s="56">
        <f t="shared" si="2"/>
        <v>8.3354620946243969</v>
      </c>
      <c r="H12" s="57">
        <f t="shared" si="3"/>
        <v>76.408402534056989</v>
      </c>
      <c r="I12" s="58">
        <f t="shared" si="4"/>
        <v>114.61260380108548</v>
      </c>
      <c r="K12" s="41"/>
    </row>
    <row r="13" spans="1:11" x14ac:dyDescent="0.25">
      <c r="A13" s="33"/>
      <c r="B13" s="33"/>
      <c r="C13" s="33"/>
    </row>
    <row r="14" spans="1:11" x14ac:dyDescent="0.25">
      <c r="A14" s="33"/>
      <c r="B14" s="33"/>
      <c r="C14" s="33"/>
    </row>
    <row r="15" spans="1:11" x14ac:dyDescent="0.25">
      <c r="B15" s="20" t="s">
        <v>47</v>
      </c>
      <c r="C15" s="20"/>
    </row>
    <row r="16" spans="1:11" x14ac:dyDescent="0.25">
      <c r="B16" t="s">
        <v>145</v>
      </c>
    </row>
    <row r="17" spans="2:2" x14ac:dyDescent="0.25">
      <c r="B17" t="s">
        <v>146</v>
      </c>
    </row>
    <row r="18" spans="2:2" x14ac:dyDescent="0.25">
      <c r="B18" t="s">
        <v>147</v>
      </c>
    </row>
    <row r="19" spans="2:2" x14ac:dyDescent="0.25">
      <c r="B19" t="s">
        <v>148</v>
      </c>
    </row>
    <row r="20" spans="2:2" x14ac:dyDescent="0.25">
      <c r="B20" t="s">
        <v>149</v>
      </c>
    </row>
    <row r="22" spans="2:2" x14ac:dyDescent="0.25">
      <c r="B22" t="s">
        <v>150</v>
      </c>
    </row>
  </sheetData>
  <hyperlinks>
    <hyperlink ref="A5" r:id="rId1" xr:uid="{00000000-0004-0000-0400-000000000000}"/>
    <hyperlink ref="A4" r:id="rId2" xr:uid="{00000000-0004-0000-0400-000001000000}"/>
    <hyperlink ref="A6" r:id="rId3" xr:uid="{00000000-0004-0000-0400-000002000000}"/>
  </hyperlinks>
  <pageMargins left="0.7" right="0.7" top="0.75" bottom="0.75" header="0.3" footer="0.3"/>
  <pageSetup paperSize="9" scale="60" fitToHeight="0" orientation="landscape"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Y33"/>
  <sheetViews>
    <sheetView showGridLines="0" topLeftCell="A16" zoomScale="60" zoomScaleNormal="60" workbookViewId="0">
      <selection activeCell="J34" sqref="J34"/>
    </sheetView>
  </sheetViews>
  <sheetFormatPr defaultColWidth="8.7109375" defaultRowHeight="15" x14ac:dyDescent="0.2"/>
  <cols>
    <col min="1" max="24" width="8.7109375" style="59"/>
    <col min="25" max="25" width="133.28515625" style="59" customWidth="1"/>
    <col min="26" max="16384" width="8.7109375" style="59"/>
  </cols>
  <sheetData>
    <row r="2" spans="1:25" ht="15.75" x14ac:dyDescent="0.25">
      <c r="A2" s="64">
        <v>1</v>
      </c>
      <c r="B2" s="60" t="s">
        <v>151</v>
      </c>
    </row>
    <row r="3" spans="1:25" ht="15.75" x14ac:dyDescent="0.25">
      <c r="A3" s="64"/>
      <c r="B3" s="60"/>
    </row>
    <row r="4" spans="1:25" ht="55.5" customHeight="1" x14ac:dyDescent="0.2">
      <c r="B4" s="249" t="s">
        <v>152</v>
      </c>
      <c r="C4" s="249"/>
      <c r="D4" s="249"/>
      <c r="E4" s="249"/>
      <c r="F4" s="249"/>
      <c r="G4" s="249"/>
      <c r="H4" s="249"/>
      <c r="I4" s="249"/>
      <c r="J4" s="249"/>
      <c r="K4" s="249"/>
      <c r="L4" s="249"/>
      <c r="M4" s="249"/>
      <c r="N4" s="249"/>
      <c r="O4" s="249"/>
      <c r="P4" s="249"/>
      <c r="Q4" s="249"/>
      <c r="R4" s="249"/>
      <c r="S4" s="249"/>
      <c r="T4" s="249"/>
      <c r="U4" s="249"/>
      <c r="V4" s="249"/>
      <c r="W4" s="249"/>
      <c r="X4" s="249"/>
      <c r="Y4" s="249"/>
    </row>
    <row r="5" spans="1:25" ht="15.75" thickBot="1" x14ac:dyDescent="0.25"/>
    <row r="6" spans="1:25" x14ac:dyDescent="0.2">
      <c r="B6" s="239" t="s">
        <v>195</v>
      </c>
      <c r="C6" s="250"/>
      <c r="D6" s="250"/>
      <c r="E6" s="250"/>
      <c r="F6" s="250"/>
      <c r="G6" s="250"/>
      <c r="H6" s="250"/>
      <c r="I6" s="250"/>
      <c r="J6" s="250"/>
      <c r="K6" s="250"/>
      <c r="L6" s="250"/>
      <c r="M6" s="250"/>
      <c r="N6" s="250"/>
      <c r="O6" s="250"/>
      <c r="P6" s="250"/>
      <c r="Q6" s="250"/>
      <c r="R6" s="250"/>
      <c r="S6" s="250"/>
      <c r="T6" s="250"/>
      <c r="U6" s="250"/>
      <c r="V6" s="250"/>
      <c r="W6" s="250"/>
      <c r="X6" s="250"/>
      <c r="Y6" s="251"/>
    </row>
    <row r="7" spans="1:25" x14ac:dyDescent="0.2">
      <c r="B7" s="252"/>
      <c r="C7" s="216"/>
      <c r="D7" s="216"/>
      <c r="E7" s="216"/>
      <c r="F7" s="216"/>
      <c r="G7" s="216"/>
      <c r="H7" s="216"/>
      <c r="I7" s="216"/>
      <c r="J7" s="216"/>
      <c r="K7" s="216"/>
      <c r="L7" s="216"/>
      <c r="M7" s="216"/>
      <c r="N7" s="216"/>
      <c r="O7" s="216"/>
      <c r="P7" s="216"/>
      <c r="Q7" s="216"/>
      <c r="R7" s="216"/>
      <c r="S7" s="216"/>
      <c r="T7" s="216"/>
      <c r="U7" s="216"/>
      <c r="V7" s="216"/>
      <c r="W7" s="216"/>
      <c r="X7" s="216"/>
      <c r="Y7" s="253"/>
    </row>
    <row r="8" spans="1:25" x14ac:dyDescent="0.2">
      <c r="B8" s="252"/>
      <c r="C8" s="216"/>
      <c r="D8" s="216"/>
      <c r="E8" s="216"/>
      <c r="F8" s="216"/>
      <c r="G8" s="216"/>
      <c r="H8" s="216"/>
      <c r="I8" s="216"/>
      <c r="J8" s="216"/>
      <c r="K8" s="216"/>
      <c r="L8" s="216"/>
      <c r="M8" s="216"/>
      <c r="N8" s="216"/>
      <c r="O8" s="216"/>
      <c r="P8" s="216"/>
      <c r="Q8" s="216"/>
      <c r="R8" s="216"/>
      <c r="S8" s="216"/>
      <c r="T8" s="216"/>
      <c r="U8" s="216"/>
      <c r="V8" s="216"/>
      <c r="W8" s="216"/>
      <c r="X8" s="216"/>
      <c r="Y8" s="253"/>
    </row>
    <row r="9" spans="1:25" x14ac:dyDescent="0.2">
      <c r="B9" s="252"/>
      <c r="C9" s="216"/>
      <c r="D9" s="216"/>
      <c r="E9" s="216"/>
      <c r="F9" s="216"/>
      <c r="G9" s="216"/>
      <c r="H9" s="216"/>
      <c r="I9" s="216"/>
      <c r="J9" s="216"/>
      <c r="K9" s="216"/>
      <c r="L9" s="216"/>
      <c r="M9" s="216"/>
      <c r="N9" s="216"/>
      <c r="O9" s="216"/>
      <c r="P9" s="216"/>
      <c r="Q9" s="216"/>
      <c r="R9" s="216"/>
      <c r="S9" s="216"/>
      <c r="T9" s="216"/>
      <c r="U9" s="216"/>
      <c r="V9" s="216"/>
      <c r="W9" s="216"/>
      <c r="X9" s="216"/>
      <c r="Y9" s="253"/>
    </row>
    <row r="10" spans="1:25" x14ac:dyDescent="0.2">
      <c r="B10" s="252"/>
      <c r="C10" s="216"/>
      <c r="D10" s="216"/>
      <c r="E10" s="216"/>
      <c r="F10" s="216"/>
      <c r="G10" s="216"/>
      <c r="H10" s="216"/>
      <c r="I10" s="216"/>
      <c r="J10" s="216"/>
      <c r="K10" s="216"/>
      <c r="L10" s="216"/>
      <c r="M10" s="216"/>
      <c r="N10" s="216"/>
      <c r="O10" s="216"/>
      <c r="P10" s="216"/>
      <c r="Q10" s="216"/>
      <c r="R10" s="216"/>
      <c r="S10" s="216"/>
      <c r="T10" s="216"/>
      <c r="U10" s="216"/>
      <c r="V10" s="216"/>
      <c r="W10" s="216"/>
      <c r="X10" s="216"/>
      <c r="Y10" s="253"/>
    </row>
    <row r="11" spans="1:25" ht="304.35000000000002" customHeight="1" thickBot="1" x14ac:dyDescent="0.25">
      <c r="B11" s="254"/>
      <c r="C11" s="255"/>
      <c r="D11" s="255"/>
      <c r="E11" s="255"/>
      <c r="F11" s="255"/>
      <c r="G11" s="255"/>
      <c r="H11" s="255"/>
      <c r="I11" s="255"/>
      <c r="J11" s="255"/>
      <c r="K11" s="255"/>
      <c r="L11" s="255"/>
      <c r="M11" s="255"/>
      <c r="N11" s="255"/>
      <c r="O11" s="255"/>
      <c r="P11" s="255"/>
      <c r="Q11" s="255"/>
      <c r="R11" s="255"/>
      <c r="S11" s="255"/>
      <c r="T11" s="255"/>
      <c r="U11" s="255"/>
      <c r="V11" s="255"/>
      <c r="W11" s="255"/>
      <c r="X11" s="255"/>
      <c r="Y11" s="256"/>
    </row>
    <row r="14" spans="1:25" ht="15.75" x14ac:dyDescent="0.25">
      <c r="A14" s="60" t="s">
        <v>153</v>
      </c>
    </row>
    <row r="15" spans="1:25" ht="15.75" x14ac:dyDescent="0.25">
      <c r="A15" s="60"/>
    </row>
    <row r="16" spans="1:25" s="69" customFormat="1" ht="96.6" customHeight="1" x14ac:dyDescent="0.25">
      <c r="A16" s="68"/>
      <c r="B16" s="248" t="s">
        <v>154</v>
      </c>
      <c r="C16" s="248"/>
      <c r="D16" s="248"/>
      <c r="E16" s="248"/>
      <c r="F16" s="248"/>
      <c r="G16" s="248"/>
      <c r="H16" s="248"/>
      <c r="I16" s="248"/>
      <c r="J16" s="248"/>
      <c r="K16" s="248"/>
      <c r="L16" s="248"/>
      <c r="M16" s="248"/>
      <c r="N16" s="248"/>
      <c r="O16" s="248"/>
      <c r="P16" s="248"/>
      <c r="Q16" s="248"/>
      <c r="R16" s="248"/>
      <c r="S16" s="248"/>
      <c r="T16" s="248"/>
      <c r="U16" s="248"/>
      <c r="V16" s="248"/>
      <c r="W16" s="248"/>
      <c r="X16" s="248"/>
      <c r="Y16" s="248"/>
    </row>
    <row r="17" spans="1:25" ht="16.7" customHeight="1" x14ac:dyDescent="0.2"/>
    <row r="18" spans="1:25" hidden="1" x14ac:dyDescent="0.2">
      <c r="B18" s="239" t="s">
        <v>194</v>
      </c>
      <c r="C18" s="240"/>
      <c r="D18" s="240"/>
      <c r="E18" s="240"/>
      <c r="F18" s="240"/>
      <c r="G18" s="240"/>
      <c r="H18" s="240"/>
      <c r="I18" s="240"/>
      <c r="J18" s="240"/>
      <c r="K18" s="240"/>
      <c r="L18" s="240"/>
      <c r="M18" s="240"/>
      <c r="N18" s="240"/>
      <c r="O18" s="240"/>
      <c r="P18" s="240"/>
      <c r="Q18" s="240"/>
      <c r="R18" s="240"/>
      <c r="S18" s="240"/>
      <c r="T18" s="240"/>
      <c r="U18" s="240"/>
      <c r="V18" s="240"/>
      <c r="W18" s="240"/>
      <c r="X18" s="240"/>
      <c r="Y18" s="241"/>
    </row>
    <row r="19" spans="1:25" x14ac:dyDescent="0.2">
      <c r="B19" s="242"/>
      <c r="C19" s="243"/>
      <c r="D19" s="243"/>
      <c r="E19" s="243"/>
      <c r="F19" s="243"/>
      <c r="G19" s="243"/>
      <c r="H19" s="243"/>
      <c r="I19" s="243"/>
      <c r="J19" s="243"/>
      <c r="K19" s="243"/>
      <c r="L19" s="243"/>
      <c r="M19" s="243"/>
      <c r="N19" s="243"/>
      <c r="O19" s="243"/>
      <c r="P19" s="243"/>
      <c r="Q19" s="243"/>
      <c r="R19" s="243"/>
      <c r="S19" s="243"/>
      <c r="T19" s="243"/>
      <c r="U19" s="243"/>
      <c r="V19" s="243"/>
      <c r="W19" s="243"/>
      <c r="X19" s="243"/>
      <c r="Y19" s="244"/>
    </row>
    <row r="20" spans="1:25" x14ac:dyDescent="0.2">
      <c r="B20" s="242"/>
      <c r="C20" s="243"/>
      <c r="D20" s="243"/>
      <c r="E20" s="243"/>
      <c r="F20" s="243"/>
      <c r="G20" s="243"/>
      <c r="H20" s="243"/>
      <c r="I20" s="243"/>
      <c r="J20" s="243"/>
      <c r="K20" s="243"/>
      <c r="L20" s="243"/>
      <c r="M20" s="243"/>
      <c r="N20" s="243"/>
      <c r="O20" s="243"/>
      <c r="P20" s="243"/>
      <c r="Q20" s="243"/>
      <c r="R20" s="243"/>
      <c r="S20" s="243"/>
      <c r="T20" s="243"/>
      <c r="U20" s="243"/>
      <c r="V20" s="243"/>
      <c r="W20" s="243"/>
      <c r="X20" s="243"/>
      <c r="Y20" s="244"/>
    </row>
    <row r="21" spans="1:25" x14ac:dyDescent="0.2">
      <c r="B21" s="242"/>
      <c r="C21" s="243"/>
      <c r="D21" s="243"/>
      <c r="E21" s="243"/>
      <c r="F21" s="243"/>
      <c r="G21" s="243"/>
      <c r="H21" s="243"/>
      <c r="I21" s="243"/>
      <c r="J21" s="243"/>
      <c r="K21" s="243"/>
      <c r="L21" s="243"/>
      <c r="M21" s="243"/>
      <c r="N21" s="243"/>
      <c r="O21" s="243"/>
      <c r="P21" s="243"/>
      <c r="Q21" s="243"/>
      <c r="R21" s="243"/>
      <c r="S21" s="243"/>
      <c r="T21" s="243"/>
      <c r="U21" s="243"/>
      <c r="V21" s="243"/>
      <c r="W21" s="243"/>
      <c r="X21" s="243"/>
      <c r="Y21" s="244"/>
    </row>
    <row r="22" spans="1:25" x14ac:dyDescent="0.2">
      <c r="B22" s="242"/>
      <c r="C22" s="243"/>
      <c r="D22" s="243"/>
      <c r="E22" s="243"/>
      <c r="F22" s="243"/>
      <c r="G22" s="243"/>
      <c r="H22" s="243"/>
      <c r="I22" s="243"/>
      <c r="J22" s="243"/>
      <c r="K22" s="243"/>
      <c r="L22" s="243"/>
      <c r="M22" s="243"/>
      <c r="N22" s="243"/>
      <c r="O22" s="243"/>
      <c r="P22" s="243"/>
      <c r="Q22" s="243"/>
      <c r="R22" s="243"/>
      <c r="S22" s="243"/>
      <c r="T22" s="243"/>
      <c r="U22" s="243"/>
      <c r="V22" s="243"/>
      <c r="W22" s="243"/>
      <c r="X22" s="243"/>
      <c r="Y22" s="244"/>
    </row>
    <row r="23" spans="1:25" x14ac:dyDescent="0.2">
      <c r="B23" s="242"/>
      <c r="C23" s="243"/>
      <c r="D23" s="243"/>
      <c r="E23" s="243"/>
      <c r="F23" s="243"/>
      <c r="G23" s="243"/>
      <c r="H23" s="243"/>
      <c r="I23" s="243"/>
      <c r="J23" s="243"/>
      <c r="K23" s="243"/>
      <c r="L23" s="243"/>
      <c r="M23" s="243"/>
      <c r="N23" s="243"/>
      <c r="O23" s="243"/>
      <c r="P23" s="243"/>
      <c r="Q23" s="243"/>
      <c r="R23" s="243"/>
      <c r="S23" s="243"/>
      <c r="T23" s="243"/>
      <c r="U23" s="243"/>
      <c r="V23" s="243"/>
      <c r="W23" s="243"/>
      <c r="X23" s="243"/>
      <c r="Y23" s="244"/>
    </row>
    <row r="24" spans="1:25" ht="364.35" customHeight="1" thickBot="1" x14ac:dyDescent="0.25">
      <c r="B24" s="245"/>
      <c r="C24" s="246"/>
      <c r="D24" s="246"/>
      <c r="E24" s="246"/>
      <c r="F24" s="246"/>
      <c r="G24" s="246"/>
      <c r="H24" s="246"/>
      <c r="I24" s="246"/>
      <c r="J24" s="246"/>
      <c r="K24" s="246"/>
      <c r="L24" s="246"/>
      <c r="M24" s="246"/>
      <c r="N24" s="246"/>
      <c r="O24" s="246"/>
      <c r="P24" s="246"/>
      <c r="Q24" s="246"/>
      <c r="R24" s="246"/>
      <c r="S24" s="246"/>
      <c r="T24" s="246"/>
      <c r="U24" s="246"/>
      <c r="V24" s="246"/>
      <c r="W24" s="246"/>
      <c r="X24" s="246"/>
      <c r="Y24" s="247"/>
    </row>
    <row r="26" spans="1:25" ht="16.5" thickBot="1" x14ac:dyDescent="0.3">
      <c r="A26" s="60" t="s">
        <v>155</v>
      </c>
    </row>
    <row r="27" spans="1:25" ht="16.5" thickBot="1" x14ac:dyDescent="0.3">
      <c r="A27" s="60" t="s">
        <v>156</v>
      </c>
      <c r="E27" s="257" t="s">
        <v>196</v>
      </c>
      <c r="F27" s="258"/>
      <c r="G27" s="258"/>
      <c r="H27" s="258"/>
      <c r="I27" s="259"/>
    </row>
    <row r="28" spans="1:25" ht="15.75" thickBot="1" x14ac:dyDescent="0.25"/>
    <row r="29" spans="1:25" ht="16.5" thickBot="1" x14ac:dyDescent="0.3">
      <c r="A29" s="60" t="s">
        <v>157</v>
      </c>
      <c r="E29" s="67" t="s">
        <v>13</v>
      </c>
    </row>
    <row r="30" spans="1:25" ht="16.5" thickBot="1" x14ac:dyDescent="0.3">
      <c r="A30" s="60"/>
      <c r="E30" s="65"/>
    </row>
    <row r="31" spans="1:25" ht="16.5" thickBot="1" x14ac:dyDescent="0.3">
      <c r="A31" s="60" t="s">
        <v>158</v>
      </c>
      <c r="E31" s="260" t="s">
        <v>197</v>
      </c>
      <c r="F31" s="237"/>
      <c r="G31" s="237"/>
      <c r="H31" s="237"/>
      <c r="I31" s="238"/>
    </row>
    <row r="32" spans="1:25" ht="15.75" thickBot="1" x14ac:dyDescent="0.25">
      <c r="E32" s="260" t="s">
        <v>198</v>
      </c>
      <c r="F32" s="237"/>
      <c r="G32" s="237"/>
      <c r="H32" s="237"/>
      <c r="I32" s="238"/>
    </row>
    <row r="33" spans="5:9" ht="15.75" thickBot="1" x14ac:dyDescent="0.25">
      <c r="E33" s="236">
        <v>46174</v>
      </c>
      <c r="F33" s="237"/>
      <c r="G33" s="237"/>
      <c r="H33" s="237"/>
      <c r="I33" s="238"/>
    </row>
  </sheetData>
  <mergeCells count="8">
    <mergeCell ref="E33:I33"/>
    <mergeCell ref="B18:Y24"/>
    <mergeCell ref="B16:Y16"/>
    <mergeCell ref="B4:Y4"/>
    <mergeCell ref="B6:Y11"/>
    <mergeCell ref="E27:I27"/>
    <mergeCell ref="E31:I31"/>
    <mergeCell ref="E32:I32"/>
  </mergeCells>
  <pageMargins left="0.7" right="0.7" top="0.75" bottom="0.75" header="0.3" footer="0.3"/>
  <pageSetup paperSize="9" scale="25"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Guidance!$B$15:$B$18</xm:f>
          </x14:formula1>
          <xm:sqref>E29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1641"/>
  <sheetViews>
    <sheetView tabSelected="1" topLeftCell="A6" workbookViewId="0">
      <selection activeCell="A11" sqref="A11"/>
    </sheetView>
  </sheetViews>
  <sheetFormatPr defaultColWidth="8.7109375" defaultRowHeight="15" x14ac:dyDescent="0.25"/>
  <cols>
    <col min="1" max="1" width="23.42578125" style="114" customWidth="1"/>
    <col min="2" max="3" width="25.5703125" style="114" customWidth="1"/>
    <col min="4" max="4" width="24.5703125" style="114" customWidth="1"/>
    <col min="5" max="5" width="112.5703125" style="114" customWidth="1"/>
    <col min="6" max="24" width="8.7109375" style="114"/>
    <col min="25" max="25" width="133.28515625" style="114" customWidth="1"/>
    <col min="26" max="16384" width="8.7109375" style="114"/>
  </cols>
  <sheetData>
    <row r="1" spans="1:5" s="113" customFormat="1" ht="15.75" x14ac:dyDescent="0.25">
      <c r="A1" s="113" t="s">
        <v>159</v>
      </c>
      <c r="B1" s="113" t="s">
        <v>160</v>
      </c>
      <c r="C1" s="113" t="s">
        <v>161</v>
      </c>
      <c r="D1" s="113" t="s">
        <v>162</v>
      </c>
      <c r="E1" s="113" t="s">
        <v>163</v>
      </c>
    </row>
    <row r="2" spans="1:5" ht="66.95" customHeight="1" x14ac:dyDescent="0.25">
      <c r="B2" s="115" t="s">
        <v>164</v>
      </c>
      <c r="C2" s="115" t="s">
        <v>165</v>
      </c>
      <c r="D2" s="115" t="s">
        <v>166</v>
      </c>
      <c r="E2" s="115" t="s">
        <v>167</v>
      </c>
    </row>
    <row r="3" spans="1:5" x14ac:dyDescent="0.25">
      <c r="A3" s="116" t="s">
        <v>168</v>
      </c>
      <c r="B3" s="116"/>
      <c r="C3" s="116"/>
      <c r="D3" s="116"/>
      <c r="E3" s="116"/>
    </row>
    <row r="4" spans="1:5" ht="30" x14ac:dyDescent="0.25">
      <c r="A4" s="117">
        <v>45396</v>
      </c>
      <c r="B4" s="116" t="s">
        <v>152</v>
      </c>
      <c r="C4" s="116" t="s">
        <v>38</v>
      </c>
      <c r="D4" s="118">
        <v>2</v>
      </c>
      <c r="E4" s="115" t="s">
        <v>169</v>
      </c>
    </row>
    <row r="5" spans="1:5" ht="30" x14ac:dyDescent="0.25">
      <c r="A5" s="117">
        <v>45397</v>
      </c>
      <c r="B5" s="116" t="s">
        <v>170</v>
      </c>
      <c r="C5" s="116" t="s">
        <v>123</v>
      </c>
      <c r="D5" s="118">
        <v>2.5</v>
      </c>
      <c r="E5" s="115" t="s">
        <v>171</v>
      </c>
    </row>
    <row r="6" spans="1:5" ht="409.5" x14ac:dyDescent="0.25">
      <c r="A6" s="117">
        <v>45398</v>
      </c>
      <c r="B6" s="115" t="s">
        <v>195</v>
      </c>
      <c r="C6" s="116" t="s">
        <v>123</v>
      </c>
      <c r="D6" s="118">
        <v>2.5</v>
      </c>
      <c r="E6" s="115" t="s">
        <v>171</v>
      </c>
    </row>
    <row r="7" spans="1:5" ht="30" x14ac:dyDescent="0.25">
      <c r="A7" s="117">
        <v>45399</v>
      </c>
      <c r="B7" s="116" t="s">
        <v>172</v>
      </c>
      <c r="C7" s="116" t="s">
        <v>39</v>
      </c>
      <c r="D7" s="118">
        <v>1.8</v>
      </c>
      <c r="E7" s="115" t="s">
        <v>173</v>
      </c>
    </row>
    <row r="8" spans="1:5" x14ac:dyDescent="0.25">
      <c r="A8" s="116"/>
      <c r="B8" s="116"/>
      <c r="C8" s="116"/>
      <c r="D8" s="116"/>
      <c r="E8" s="116"/>
    </row>
    <row r="9" spans="1:5" ht="15.75" thickBot="1" x14ac:dyDescent="0.3">
      <c r="A9" s="116"/>
      <c r="B9" s="116"/>
      <c r="C9" s="116"/>
      <c r="D9" s="116"/>
      <c r="E9" s="116"/>
    </row>
    <row r="10" spans="1:5" ht="15.75" thickBot="1" x14ac:dyDescent="0.3">
      <c r="A10" s="208">
        <v>46113</v>
      </c>
      <c r="B10" s="213" t="s">
        <v>170</v>
      </c>
      <c r="C10" s="212" t="s">
        <v>182</v>
      </c>
      <c r="D10" s="211">
        <v>1.69</v>
      </c>
      <c r="E10" s="210" t="s">
        <v>188</v>
      </c>
    </row>
    <row r="11" spans="1:5" ht="18" customHeight="1" thickBot="1" x14ac:dyDescent="0.3">
      <c r="A11" s="209">
        <v>46113</v>
      </c>
      <c r="B11" s="213" t="s">
        <v>170</v>
      </c>
      <c r="C11" s="210" t="s">
        <v>183</v>
      </c>
      <c r="D11" s="211">
        <v>1.77</v>
      </c>
      <c r="E11" s="210" t="s">
        <v>188</v>
      </c>
    </row>
    <row r="12" spans="1:5" ht="15.75" thickBot="1" x14ac:dyDescent="0.3">
      <c r="A12" s="209">
        <v>46113</v>
      </c>
      <c r="B12" s="213" t="s">
        <v>170</v>
      </c>
      <c r="C12" s="210" t="s">
        <v>183</v>
      </c>
      <c r="D12" s="211">
        <v>1.56</v>
      </c>
      <c r="E12" s="210" t="s">
        <v>188</v>
      </c>
    </row>
    <row r="13" spans="1:5" ht="15.75" thickBot="1" x14ac:dyDescent="0.3">
      <c r="A13" s="209">
        <v>46113</v>
      </c>
      <c r="B13" s="213" t="s">
        <v>170</v>
      </c>
      <c r="C13" s="210" t="s">
        <v>184</v>
      </c>
      <c r="D13" s="211">
        <v>1.74</v>
      </c>
      <c r="E13" s="210" t="s">
        <v>188</v>
      </c>
    </row>
    <row r="14" spans="1:5" ht="15.75" thickBot="1" x14ac:dyDescent="0.3">
      <c r="A14" s="209" t="s">
        <v>153</v>
      </c>
      <c r="B14" s="213" t="s">
        <v>170</v>
      </c>
      <c r="C14" s="210" t="s">
        <v>182</v>
      </c>
      <c r="D14" s="211">
        <v>1.74</v>
      </c>
      <c r="E14" s="210" t="s">
        <v>188</v>
      </c>
    </row>
    <row r="15" spans="1:5" ht="15.75" thickBot="1" x14ac:dyDescent="0.3">
      <c r="A15" s="209">
        <v>46113</v>
      </c>
      <c r="B15" s="213" t="s">
        <v>170</v>
      </c>
      <c r="C15" s="210" t="s">
        <v>182</v>
      </c>
      <c r="D15" s="211">
        <v>1.53</v>
      </c>
      <c r="E15" s="210" t="s">
        <v>188</v>
      </c>
    </row>
    <row r="16" spans="1:5" ht="15.75" thickBot="1" x14ac:dyDescent="0.3">
      <c r="A16" s="209">
        <v>46113</v>
      </c>
      <c r="B16" s="213" t="s">
        <v>170</v>
      </c>
      <c r="C16" s="210" t="s">
        <v>182</v>
      </c>
      <c r="D16" s="211">
        <v>1.58</v>
      </c>
      <c r="E16" s="210" t="s">
        <v>188</v>
      </c>
    </row>
    <row r="17" spans="1:25" ht="16.899999999999999" customHeight="1" thickBot="1" x14ac:dyDescent="0.3">
      <c r="A17" s="209">
        <v>46113</v>
      </c>
      <c r="B17" s="213" t="s">
        <v>170</v>
      </c>
      <c r="C17" s="210" t="s">
        <v>182</v>
      </c>
      <c r="D17" s="211">
        <v>1.61</v>
      </c>
      <c r="E17" s="210" t="s">
        <v>188</v>
      </c>
    </row>
    <row r="18" spans="1:25" ht="409.6" hidden="1" thickBot="1" x14ac:dyDescent="0.3">
      <c r="A18" s="209">
        <v>46113</v>
      </c>
      <c r="B18" s="214" t="s">
        <v>194</v>
      </c>
      <c r="C18" s="210" t="s">
        <v>182</v>
      </c>
      <c r="D18" s="211">
        <v>1.56</v>
      </c>
      <c r="E18" s="210" t="s">
        <v>188</v>
      </c>
      <c r="F18" s="120"/>
      <c r="G18" s="120"/>
      <c r="H18" s="120"/>
      <c r="I18" s="120"/>
      <c r="J18" s="120"/>
      <c r="K18" s="120"/>
      <c r="L18" s="120"/>
      <c r="M18" s="120"/>
      <c r="N18" s="120"/>
      <c r="O18" s="120"/>
      <c r="P18" s="120"/>
      <c r="Q18" s="120"/>
      <c r="R18" s="120"/>
      <c r="S18" s="120"/>
      <c r="T18" s="120"/>
      <c r="U18" s="120"/>
      <c r="V18" s="120"/>
      <c r="W18" s="120"/>
      <c r="X18" s="120"/>
      <c r="Y18" s="120"/>
    </row>
    <row r="19" spans="1:25" ht="15.75" thickBot="1" x14ac:dyDescent="0.3">
      <c r="A19" s="209">
        <v>46113</v>
      </c>
      <c r="B19" s="214" t="s">
        <v>170</v>
      </c>
      <c r="C19" s="210" t="s">
        <v>182</v>
      </c>
      <c r="D19" s="211">
        <v>1.56</v>
      </c>
      <c r="E19" s="210" t="s">
        <v>188</v>
      </c>
      <c r="F19" s="120"/>
      <c r="G19" s="120"/>
      <c r="H19" s="120"/>
      <c r="I19" s="120"/>
      <c r="J19" s="120"/>
      <c r="K19" s="120"/>
      <c r="L19" s="120"/>
      <c r="M19" s="120"/>
      <c r="N19" s="120"/>
      <c r="O19" s="120"/>
      <c r="P19" s="120"/>
      <c r="Q19" s="120"/>
      <c r="R19" s="120"/>
      <c r="S19" s="120"/>
      <c r="T19" s="120"/>
      <c r="U19" s="120"/>
      <c r="V19" s="120"/>
      <c r="W19" s="120"/>
      <c r="X19" s="120"/>
      <c r="Y19" s="120"/>
    </row>
    <row r="20" spans="1:25" ht="15.75" thickBot="1" x14ac:dyDescent="0.3">
      <c r="A20" s="209">
        <v>46113</v>
      </c>
      <c r="B20" s="214" t="s">
        <v>170</v>
      </c>
      <c r="C20" s="210" t="s">
        <v>183</v>
      </c>
      <c r="D20" s="211">
        <v>1.74</v>
      </c>
      <c r="E20" s="210" t="s">
        <v>188</v>
      </c>
      <c r="F20" s="120"/>
      <c r="G20" s="120"/>
      <c r="H20" s="120"/>
      <c r="I20" s="120"/>
      <c r="J20" s="120"/>
      <c r="K20" s="120"/>
      <c r="L20" s="120"/>
      <c r="M20" s="120"/>
      <c r="N20" s="120"/>
      <c r="O20" s="120"/>
      <c r="P20" s="120"/>
      <c r="Q20" s="120"/>
      <c r="R20" s="120"/>
      <c r="S20" s="120"/>
      <c r="T20" s="120"/>
      <c r="U20" s="120"/>
      <c r="V20" s="120"/>
      <c r="W20" s="120"/>
      <c r="X20" s="120"/>
      <c r="Y20" s="120"/>
    </row>
    <row r="21" spans="1:25" ht="15.75" thickBot="1" x14ac:dyDescent="0.3">
      <c r="A21" s="209">
        <v>46113</v>
      </c>
      <c r="B21" s="214" t="s">
        <v>170</v>
      </c>
      <c r="C21" s="210" t="s">
        <v>182</v>
      </c>
      <c r="D21" s="211">
        <v>1.6</v>
      </c>
      <c r="E21" s="210" t="s">
        <v>188</v>
      </c>
      <c r="F21" s="120"/>
      <c r="G21" s="120"/>
      <c r="H21" s="120"/>
      <c r="I21" s="120"/>
      <c r="J21" s="120"/>
      <c r="K21" s="120"/>
      <c r="L21" s="120"/>
      <c r="M21" s="120"/>
      <c r="N21" s="120"/>
      <c r="O21" s="120"/>
      <c r="P21" s="120"/>
      <c r="Q21" s="120"/>
      <c r="R21" s="120"/>
      <c r="S21" s="120"/>
      <c r="T21" s="120"/>
      <c r="U21" s="120"/>
      <c r="V21" s="120"/>
      <c r="W21" s="120"/>
      <c r="X21" s="120"/>
      <c r="Y21" s="120"/>
    </row>
    <row r="22" spans="1:25" ht="15.75" thickBot="1" x14ac:dyDescent="0.3">
      <c r="A22" s="209">
        <v>46113</v>
      </c>
      <c r="B22" s="214" t="s">
        <v>170</v>
      </c>
      <c r="C22" s="210" t="s">
        <v>182</v>
      </c>
      <c r="D22" s="211">
        <v>1.62</v>
      </c>
      <c r="E22" s="210" t="s">
        <v>188</v>
      </c>
      <c r="F22" s="120"/>
      <c r="G22" s="120"/>
      <c r="H22" s="120"/>
      <c r="I22" s="120"/>
      <c r="J22" s="120"/>
      <c r="K22" s="120"/>
      <c r="L22" s="120"/>
      <c r="M22" s="120"/>
      <c r="N22" s="120"/>
      <c r="O22" s="120"/>
      <c r="P22" s="120"/>
      <c r="Q22" s="120"/>
      <c r="R22" s="120"/>
      <c r="S22" s="120"/>
      <c r="T22" s="120"/>
      <c r="U22" s="120"/>
      <c r="V22" s="120"/>
      <c r="W22" s="120"/>
      <c r="X22" s="120"/>
      <c r="Y22" s="120"/>
    </row>
    <row r="23" spans="1:25" ht="15.75" thickBot="1" x14ac:dyDescent="0.3">
      <c r="A23" s="209">
        <v>46113</v>
      </c>
      <c r="B23" s="214" t="s">
        <v>170</v>
      </c>
      <c r="C23" s="210" t="s">
        <v>182</v>
      </c>
      <c r="D23" s="211">
        <v>1.55</v>
      </c>
      <c r="E23" s="210" t="s">
        <v>188</v>
      </c>
      <c r="F23" s="120"/>
      <c r="G23" s="120"/>
      <c r="H23" s="120"/>
      <c r="I23" s="120"/>
      <c r="J23" s="120"/>
      <c r="K23" s="120"/>
      <c r="L23" s="120"/>
      <c r="M23" s="120"/>
      <c r="N23" s="120"/>
      <c r="O23" s="120"/>
      <c r="P23" s="120"/>
      <c r="Q23" s="120"/>
      <c r="R23" s="120"/>
      <c r="S23" s="120"/>
      <c r="T23" s="120"/>
      <c r="U23" s="120"/>
      <c r="V23" s="120"/>
      <c r="W23" s="120"/>
      <c r="X23" s="120"/>
      <c r="Y23" s="120"/>
    </row>
    <row r="24" spans="1:25" ht="18" customHeight="1" thickBot="1" x14ac:dyDescent="0.3">
      <c r="A24" s="209">
        <v>46113</v>
      </c>
      <c r="B24" s="214" t="s">
        <v>170</v>
      </c>
      <c r="C24" s="210" t="s">
        <v>182</v>
      </c>
      <c r="D24" s="211">
        <v>1.58</v>
      </c>
      <c r="E24" s="210" t="s">
        <v>188</v>
      </c>
      <c r="F24" s="120"/>
      <c r="G24" s="120"/>
      <c r="H24" s="120"/>
      <c r="I24" s="120"/>
      <c r="J24" s="120"/>
      <c r="K24" s="120"/>
      <c r="L24" s="120"/>
      <c r="M24" s="120"/>
      <c r="N24" s="120"/>
      <c r="O24" s="120"/>
      <c r="P24" s="120"/>
      <c r="Q24" s="120"/>
      <c r="R24" s="120"/>
      <c r="S24" s="120"/>
      <c r="T24" s="120"/>
      <c r="U24" s="120"/>
      <c r="V24" s="120"/>
      <c r="W24" s="120"/>
      <c r="X24" s="120"/>
      <c r="Y24" s="120"/>
    </row>
    <row r="25" spans="1:25" ht="15.75" thickBot="1" x14ac:dyDescent="0.3">
      <c r="A25" s="209">
        <v>46113</v>
      </c>
      <c r="B25" s="213" t="s">
        <v>170</v>
      </c>
      <c r="C25" s="210" t="s">
        <v>182</v>
      </c>
      <c r="D25" s="211">
        <v>1.52</v>
      </c>
      <c r="E25" s="210" t="s">
        <v>188</v>
      </c>
    </row>
    <row r="26" spans="1:25" ht="15.75" thickBot="1" x14ac:dyDescent="0.3">
      <c r="A26" s="209">
        <v>46113</v>
      </c>
      <c r="B26" s="213" t="s">
        <v>170</v>
      </c>
      <c r="C26" s="210" t="s">
        <v>185</v>
      </c>
      <c r="D26" s="211">
        <v>1.58</v>
      </c>
      <c r="E26" s="210" t="s">
        <v>188</v>
      </c>
    </row>
    <row r="27" spans="1:25" ht="15.75" thickBot="1" x14ac:dyDescent="0.3">
      <c r="A27" s="209">
        <v>46113</v>
      </c>
      <c r="B27" s="213" t="s">
        <v>170</v>
      </c>
      <c r="C27" s="210" t="s">
        <v>182</v>
      </c>
      <c r="D27" s="211">
        <v>1.61</v>
      </c>
      <c r="E27" s="210" t="s">
        <v>196</v>
      </c>
    </row>
    <row r="28" spans="1:25" ht="15.75" thickBot="1" x14ac:dyDescent="0.3">
      <c r="A28" s="209">
        <v>46113</v>
      </c>
      <c r="B28" s="213" t="s">
        <v>170</v>
      </c>
      <c r="C28" s="210" t="s">
        <v>182</v>
      </c>
      <c r="D28" s="211">
        <v>1.59</v>
      </c>
      <c r="E28" s="210" t="s">
        <v>188</v>
      </c>
    </row>
    <row r="29" spans="1:25" ht="15.75" thickBot="1" x14ac:dyDescent="0.3">
      <c r="A29" s="209">
        <v>46113</v>
      </c>
      <c r="B29" s="213" t="s">
        <v>170</v>
      </c>
      <c r="C29" s="210" t="s">
        <v>182</v>
      </c>
      <c r="D29" s="211">
        <v>1.51</v>
      </c>
      <c r="E29" s="210" t="s">
        <v>188</v>
      </c>
    </row>
    <row r="30" spans="1:25" ht="15.75" thickBot="1" x14ac:dyDescent="0.3">
      <c r="A30" s="209">
        <v>46113</v>
      </c>
      <c r="B30" s="213" t="s">
        <v>170</v>
      </c>
      <c r="C30" s="210" t="s">
        <v>186</v>
      </c>
      <c r="D30" s="211">
        <v>1.63</v>
      </c>
      <c r="E30" s="210" t="s">
        <v>189</v>
      </c>
    </row>
    <row r="31" spans="1:25" ht="16.5" thickBot="1" x14ac:dyDescent="0.3">
      <c r="A31" s="209">
        <v>46113</v>
      </c>
      <c r="B31" s="213" t="s">
        <v>170</v>
      </c>
      <c r="C31" s="210" t="s">
        <v>187</v>
      </c>
      <c r="D31" s="211">
        <v>1.71</v>
      </c>
      <c r="E31" s="260" t="s">
        <v>197</v>
      </c>
      <c r="F31" s="237"/>
      <c r="G31" s="237"/>
      <c r="H31" s="237"/>
      <c r="I31" s="238"/>
    </row>
    <row r="32" spans="1:25" ht="16.5" thickBot="1" x14ac:dyDescent="0.3">
      <c r="A32" s="209">
        <v>46113</v>
      </c>
      <c r="B32" s="213" t="s">
        <v>170</v>
      </c>
      <c r="C32" s="210" t="s">
        <v>183</v>
      </c>
      <c r="D32" s="211">
        <v>1.74</v>
      </c>
      <c r="E32" s="260" t="s">
        <v>198</v>
      </c>
      <c r="F32" s="237"/>
      <c r="G32" s="237"/>
      <c r="H32" s="237"/>
      <c r="I32" s="238"/>
    </row>
    <row r="33" spans="1:5" ht="15.75" thickBot="1" x14ac:dyDescent="0.3">
      <c r="A33" s="209">
        <v>46113</v>
      </c>
      <c r="B33" s="213" t="s">
        <v>170</v>
      </c>
      <c r="C33" s="210" t="s">
        <v>183</v>
      </c>
      <c r="D33" s="211">
        <v>1.79</v>
      </c>
      <c r="E33" s="215">
        <v>46174</v>
      </c>
    </row>
    <row r="34" spans="1:5" ht="15.75" thickBot="1" x14ac:dyDescent="0.3">
      <c r="A34" s="209">
        <v>46113</v>
      </c>
      <c r="B34" s="213" t="s">
        <v>170</v>
      </c>
      <c r="C34" s="210" t="s">
        <v>182</v>
      </c>
      <c r="D34" s="211">
        <v>1.63</v>
      </c>
      <c r="E34" s="210" t="s">
        <v>188</v>
      </c>
    </row>
    <row r="35" spans="1:5" ht="15.75" thickBot="1" x14ac:dyDescent="0.3">
      <c r="A35" s="209">
        <v>46113</v>
      </c>
      <c r="B35" s="213" t="s">
        <v>170</v>
      </c>
      <c r="C35" s="210" t="s">
        <v>183</v>
      </c>
      <c r="D35" s="211">
        <v>1.74</v>
      </c>
      <c r="E35" s="210" t="s">
        <v>188</v>
      </c>
    </row>
    <row r="36" spans="1:5" ht="15.75" thickBot="1" x14ac:dyDescent="0.3">
      <c r="A36" s="209">
        <v>46113</v>
      </c>
      <c r="B36" s="213" t="s">
        <v>170</v>
      </c>
      <c r="C36" s="210" t="s">
        <v>182</v>
      </c>
      <c r="D36" s="211">
        <v>1.63</v>
      </c>
      <c r="E36" s="210" t="s">
        <v>188</v>
      </c>
    </row>
    <row r="37" spans="1:5" ht="15.75" thickBot="1" x14ac:dyDescent="0.3">
      <c r="A37" s="209">
        <v>46113</v>
      </c>
      <c r="B37" s="213" t="s">
        <v>170</v>
      </c>
      <c r="C37" s="210" t="s">
        <v>183</v>
      </c>
      <c r="D37" s="211">
        <v>1.66</v>
      </c>
      <c r="E37" s="210" t="s">
        <v>188</v>
      </c>
    </row>
    <row r="38" spans="1:5" ht="15.75" thickBot="1" x14ac:dyDescent="0.3">
      <c r="A38" s="209">
        <v>46113</v>
      </c>
      <c r="B38" s="213" t="s">
        <v>170</v>
      </c>
      <c r="C38" s="210" t="s">
        <v>187</v>
      </c>
      <c r="D38" s="211">
        <v>1.95</v>
      </c>
      <c r="E38" s="210" t="s">
        <v>188</v>
      </c>
    </row>
    <row r="39" spans="1:5" ht="15.75" thickBot="1" x14ac:dyDescent="0.3">
      <c r="A39" s="209">
        <v>46114</v>
      </c>
      <c r="B39" s="213" t="s">
        <v>170</v>
      </c>
      <c r="C39" s="210" t="s">
        <v>183</v>
      </c>
      <c r="D39" s="211">
        <v>1.77</v>
      </c>
      <c r="E39" s="210" t="s">
        <v>188</v>
      </c>
    </row>
    <row r="40" spans="1:5" ht="15.75" thickBot="1" x14ac:dyDescent="0.3">
      <c r="A40" s="209">
        <v>46114</v>
      </c>
      <c r="B40" s="213" t="s">
        <v>170</v>
      </c>
      <c r="C40" s="210" t="s">
        <v>182</v>
      </c>
      <c r="D40" s="211">
        <v>1.69</v>
      </c>
      <c r="E40" s="210" t="s">
        <v>188</v>
      </c>
    </row>
    <row r="41" spans="1:5" ht="15.75" thickBot="1" x14ac:dyDescent="0.3">
      <c r="A41" s="209">
        <v>46114</v>
      </c>
      <c r="B41" s="213" t="s">
        <v>170</v>
      </c>
      <c r="C41" s="210" t="s">
        <v>184</v>
      </c>
      <c r="D41" s="211">
        <v>1.74</v>
      </c>
      <c r="E41" s="210" t="s">
        <v>188</v>
      </c>
    </row>
    <row r="42" spans="1:5" ht="15.75" thickBot="1" x14ac:dyDescent="0.3">
      <c r="A42" s="209">
        <v>46114</v>
      </c>
      <c r="B42" s="213" t="s">
        <v>170</v>
      </c>
      <c r="C42" s="210" t="s">
        <v>182</v>
      </c>
      <c r="D42" s="211">
        <v>1.74</v>
      </c>
      <c r="E42" s="210" t="s">
        <v>188</v>
      </c>
    </row>
    <row r="43" spans="1:5" ht="15.75" thickBot="1" x14ac:dyDescent="0.3">
      <c r="A43" s="209">
        <v>46114</v>
      </c>
      <c r="B43" s="213" t="s">
        <v>170</v>
      </c>
      <c r="C43" s="210" t="s">
        <v>182</v>
      </c>
      <c r="D43" s="211">
        <v>1.53</v>
      </c>
      <c r="E43" s="210" t="s">
        <v>188</v>
      </c>
    </row>
    <row r="44" spans="1:5" ht="15.75" thickBot="1" x14ac:dyDescent="0.3">
      <c r="A44" s="209">
        <v>46114</v>
      </c>
      <c r="B44" s="213" t="s">
        <v>170</v>
      </c>
      <c r="C44" s="210" t="s">
        <v>182</v>
      </c>
      <c r="D44" s="211">
        <v>1.58</v>
      </c>
      <c r="E44" s="210" t="s">
        <v>188</v>
      </c>
    </row>
    <row r="45" spans="1:5" ht="15.75" thickBot="1" x14ac:dyDescent="0.3">
      <c r="A45" s="209">
        <v>46114</v>
      </c>
      <c r="B45" s="213" t="s">
        <v>170</v>
      </c>
      <c r="C45" s="210" t="s">
        <v>182</v>
      </c>
      <c r="D45" s="211">
        <v>1.61</v>
      </c>
      <c r="E45" s="210" t="s">
        <v>188</v>
      </c>
    </row>
    <row r="46" spans="1:5" ht="15.75" thickBot="1" x14ac:dyDescent="0.3">
      <c r="A46" s="209">
        <v>46114</v>
      </c>
      <c r="B46" s="213" t="s">
        <v>170</v>
      </c>
      <c r="C46" s="210" t="s">
        <v>182</v>
      </c>
      <c r="D46" s="211">
        <v>1.56</v>
      </c>
      <c r="E46" s="210" t="s">
        <v>188</v>
      </c>
    </row>
    <row r="47" spans="1:5" ht="15.75" thickBot="1" x14ac:dyDescent="0.3">
      <c r="A47" s="209">
        <v>46114</v>
      </c>
      <c r="B47" s="213" t="s">
        <v>170</v>
      </c>
      <c r="C47" s="210" t="s">
        <v>182</v>
      </c>
      <c r="D47" s="211">
        <v>1.56</v>
      </c>
      <c r="E47" s="210" t="s">
        <v>188</v>
      </c>
    </row>
    <row r="48" spans="1:5" ht="15.75" thickBot="1" x14ac:dyDescent="0.3">
      <c r="A48" s="209">
        <v>46114</v>
      </c>
      <c r="B48" s="213" t="s">
        <v>170</v>
      </c>
      <c r="C48" s="210" t="s">
        <v>183</v>
      </c>
      <c r="D48" s="211">
        <v>1.74</v>
      </c>
      <c r="E48" s="210" t="s">
        <v>188</v>
      </c>
    </row>
    <row r="49" spans="1:5" ht="15.75" thickBot="1" x14ac:dyDescent="0.3">
      <c r="A49" s="209">
        <v>46114</v>
      </c>
      <c r="B49" s="213" t="s">
        <v>170</v>
      </c>
      <c r="C49" s="210" t="s">
        <v>182</v>
      </c>
      <c r="D49" s="211">
        <v>1.6</v>
      </c>
      <c r="E49" s="210" t="s">
        <v>188</v>
      </c>
    </row>
    <row r="50" spans="1:5" ht="15.75" thickBot="1" x14ac:dyDescent="0.3">
      <c r="A50" s="209">
        <v>46114</v>
      </c>
      <c r="B50" s="213" t="s">
        <v>170</v>
      </c>
      <c r="C50" s="210" t="s">
        <v>182</v>
      </c>
      <c r="D50" s="211">
        <v>1.62</v>
      </c>
      <c r="E50" s="210" t="s">
        <v>188</v>
      </c>
    </row>
    <row r="51" spans="1:5" ht="15.75" thickBot="1" x14ac:dyDescent="0.3">
      <c r="A51" s="209">
        <v>46114</v>
      </c>
      <c r="B51" s="213" t="s">
        <v>170</v>
      </c>
      <c r="C51" s="210" t="s">
        <v>182</v>
      </c>
      <c r="D51" s="211">
        <v>1.55</v>
      </c>
      <c r="E51" s="210" t="s">
        <v>188</v>
      </c>
    </row>
    <row r="52" spans="1:5" ht="15.75" thickBot="1" x14ac:dyDescent="0.3">
      <c r="A52" s="209">
        <v>46114</v>
      </c>
      <c r="B52" s="213" t="s">
        <v>170</v>
      </c>
      <c r="C52" s="210" t="s">
        <v>182</v>
      </c>
      <c r="D52" s="211">
        <v>1.58</v>
      </c>
      <c r="E52" s="210" t="s">
        <v>188</v>
      </c>
    </row>
    <row r="53" spans="1:5" ht="15.75" thickBot="1" x14ac:dyDescent="0.3">
      <c r="A53" s="209">
        <v>46114</v>
      </c>
      <c r="B53" s="213" t="s">
        <v>170</v>
      </c>
      <c r="C53" s="210" t="s">
        <v>182</v>
      </c>
      <c r="D53" s="211">
        <v>1.52</v>
      </c>
      <c r="E53" s="210" t="s">
        <v>188</v>
      </c>
    </row>
    <row r="54" spans="1:5" ht="15.75" thickBot="1" x14ac:dyDescent="0.3">
      <c r="A54" s="209">
        <v>46114</v>
      </c>
      <c r="B54" s="213" t="s">
        <v>170</v>
      </c>
      <c r="C54" s="210" t="s">
        <v>185</v>
      </c>
      <c r="D54" s="211">
        <v>1.58</v>
      </c>
      <c r="E54" s="210" t="s">
        <v>188</v>
      </c>
    </row>
    <row r="55" spans="1:5" ht="15.75" thickBot="1" x14ac:dyDescent="0.3">
      <c r="A55" s="209">
        <v>46114</v>
      </c>
      <c r="B55" s="213" t="s">
        <v>170</v>
      </c>
      <c r="C55" s="210" t="s">
        <v>182</v>
      </c>
      <c r="D55" s="211">
        <v>1.59</v>
      </c>
      <c r="E55" s="210" t="s">
        <v>188</v>
      </c>
    </row>
    <row r="56" spans="1:5" ht="15.75" thickBot="1" x14ac:dyDescent="0.3">
      <c r="A56" s="209">
        <v>46114</v>
      </c>
      <c r="B56" s="213" t="s">
        <v>170</v>
      </c>
      <c r="C56" s="210" t="s">
        <v>186</v>
      </c>
      <c r="D56" s="211">
        <v>1.63</v>
      </c>
      <c r="E56" s="210" t="s">
        <v>189</v>
      </c>
    </row>
    <row r="57" spans="1:5" ht="15.75" thickBot="1" x14ac:dyDescent="0.3">
      <c r="A57" s="209">
        <v>46114</v>
      </c>
      <c r="B57" s="213" t="s">
        <v>170</v>
      </c>
      <c r="C57" s="210" t="s">
        <v>187</v>
      </c>
      <c r="D57" s="211">
        <v>1.71</v>
      </c>
      <c r="E57" s="210" t="s">
        <v>188</v>
      </c>
    </row>
    <row r="58" spans="1:5" ht="15.75" thickBot="1" x14ac:dyDescent="0.3">
      <c r="A58" s="209">
        <v>46114</v>
      </c>
      <c r="B58" s="213" t="s">
        <v>170</v>
      </c>
      <c r="C58" s="210" t="s">
        <v>183</v>
      </c>
      <c r="D58" s="211">
        <v>1.74</v>
      </c>
      <c r="E58" s="210" t="s">
        <v>188</v>
      </c>
    </row>
    <row r="59" spans="1:5" ht="15.75" thickBot="1" x14ac:dyDescent="0.3">
      <c r="A59" s="209">
        <v>46114</v>
      </c>
      <c r="B59" s="213" t="s">
        <v>170</v>
      </c>
      <c r="C59" s="210" t="s">
        <v>183</v>
      </c>
      <c r="D59" s="211">
        <v>1.79</v>
      </c>
      <c r="E59" s="210" t="s">
        <v>188</v>
      </c>
    </row>
    <row r="60" spans="1:5" ht="15.75" thickBot="1" x14ac:dyDescent="0.3">
      <c r="A60" s="209">
        <v>46114</v>
      </c>
      <c r="B60" s="213" t="s">
        <v>170</v>
      </c>
      <c r="C60" s="210" t="s">
        <v>182</v>
      </c>
      <c r="D60" s="211">
        <v>1.63</v>
      </c>
      <c r="E60" s="210" t="s">
        <v>188</v>
      </c>
    </row>
    <row r="61" spans="1:5" ht="15.75" thickBot="1" x14ac:dyDescent="0.3">
      <c r="A61" s="209">
        <v>46114</v>
      </c>
      <c r="B61" s="213" t="s">
        <v>170</v>
      </c>
      <c r="C61" s="210" t="s">
        <v>182</v>
      </c>
      <c r="D61" s="211">
        <v>1.63</v>
      </c>
      <c r="E61" s="210" t="s">
        <v>188</v>
      </c>
    </row>
    <row r="62" spans="1:5" ht="15.75" thickBot="1" x14ac:dyDescent="0.3">
      <c r="A62" s="209">
        <v>46114</v>
      </c>
      <c r="B62" s="213" t="s">
        <v>170</v>
      </c>
      <c r="C62" s="210" t="s">
        <v>183</v>
      </c>
      <c r="D62" s="211">
        <v>1.56</v>
      </c>
      <c r="E62" s="210" t="s">
        <v>188</v>
      </c>
    </row>
    <row r="63" spans="1:5" ht="15.75" thickBot="1" x14ac:dyDescent="0.3">
      <c r="A63" s="209">
        <v>46114</v>
      </c>
      <c r="B63" s="213" t="s">
        <v>170</v>
      </c>
      <c r="C63" s="210" t="s">
        <v>187</v>
      </c>
      <c r="D63" s="211">
        <v>1.95</v>
      </c>
      <c r="E63" s="210" t="s">
        <v>188</v>
      </c>
    </row>
    <row r="64" spans="1:5" ht="15.75" thickBot="1" x14ac:dyDescent="0.3">
      <c r="A64" s="209">
        <v>46115</v>
      </c>
      <c r="B64" s="213" t="s">
        <v>170</v>
      </c>
      <c r="C64" s="210" t="s">
        <v>183</v>
      </c>
      <c r="D64" s="211">
        <v>1.77</v>
      </c>
      <c r="E64" s="210" t="s">
        <v>188</v>
      </c>
    </row>
    <row r="65" spans="1:5" ht="15.75" thickBot="1" x14ac:dyDescent="0.3">
      <c r="A65" s="209">
        <v>46115</v>
      </c>
      <c r="B65" s="213" t="s">
        <v>170</v>
      </c>
      <c r="C65" s="210" t="s">
        <v>183</v>
      </c>
      <c r="D65" s="211">
        <v>1.61</v>
      </c>
      <c r="E65" s="210" t="s">
        <v>188</v>
      </c>
    </row>
    <row r="66" spans="1:5" ht="15.75" thickBot="1" x14ac:dyDescent="0.3">
      <c r="A66" s="209">
        <v>46115</v>
      </c>
      <c r="B66" s="213" t="s">
        <v>170</v>
      </c>
      <c r="C66" s="210" t="s">
        <v>184</v>
      </c>
      <c r="D66" s="211">
        <v>1.74</v>
      </c>
      <c r="E66" s="210" t="s">
        <v>188</v>
      </c>
    </row>
    <row r="67" spans="1:5" ht="15.75" thickBot="1" x14ac:dyDescent="0.3">
      <c r="A67" s="209">
        <v>46115</v>
      </c>
      <c r="B67" s="213" t="s">
        <v>170</v>
      </c>
      <c r="C67" s="210" t="s">
        <v>183</v>
      </c>
      <c r="D67" s="211">
        <v>1.77</v>
      </c>
      <c r="E67" s="210" t="s">
        <v>190</v>
      </c>
    </row>
    <row r="68" spans="1:5" ht="15.75" thickBot="1" x14ac:dyDescent="0.3">
      <c r="A68" s="209">
        <v>46115</v>
      </c>
      <c r="B68" s="213" t="s">
        <v>170</v>
      </c>
      <c r="C68" s="210" t="s">
        <v>182</v>
      </c>
      <c r="D68" s="211">
        <v>1.58</v>
      </c>
      <c r="E68" s="210" t="s">
        <v>188</v>
      </c>
    </row>
    <row r="69" spans="1:5" ht="15.75" thickBot="1" x14ac:dyDescent="0.3">
      <c r="A69" s="209">
        <v>46115</v>
      </c>
      <c r="B69" s="213" t="s">
        <v>170</v>
      </c>
      <c r="C69" s="210" t="s">
        <v>182</v>
      </c>
      <c r="D69" s="211">
        <v>1.56</v>
      </c>
      <c r="E69" s="210" t="s">
        <v>188</v>
      </c>
    </row>
    <row r="70" spans="1:5" ht="15.75" thickBot="1" x14ac:dyDescent="0.3">
      <c r="A70" s="209">
        <v>46115</v>
      </c>
      <c r="B70" s="213" t="s">
        <v>170</v>
      </c>
      <c r="C70" s="210" t="s">
        <v>182</v>
      </c>
      <c r="D70" s="211">
        <v>1.55</v>
      </c>
      <c r="E70" s="210" t="s">
        <v>188</v>
      </c>
    </row>
    <row r="71" spans="1:5" ht="15.75" thickBot="1" x14ac:dyDescent="0.3">
      <c r="A71" s="209">
        <v>46115</v>
      </c>
      <c r="B71" s="213" t="s">
        <v>170</v>
      </c>
      <c r="C71" s="210" t="s">
        <v>182</v>
      </c>
      <c r="D71" s="211">
        <v>1.58</v>
      </c>
      <c r="E71" s="210" t="s">
        <v>188</v>
      </c>
    </row>
    <row r="72" spans="1:5" ht="15.75" thickBot="1" x14ac:dyDescent="0.3">
      <c r="A72" s="209">
        <v>46115</v>
      </c>
      <c r="B72" s="213" t="s">
        <v>170</v>
      </c>
      <c r="C72" s="210" t="s">
        <v>185</v>
      </c>
      <c r="D72" s="211">
        <v>1.58</v>
      </c>
      <c r="E72" s="210" t="s">
        <v>188</v>
      </c>
    </row>
    <row r="73" spans="1:5" ht="15.75" thickBot="1" x14ac:dyDescent="0.3">
      <c r="A73" s="209">
        <v>46115</v>
      </c>
      <c r="B73" s="213" t="s">
        <v>170</v>
      </c>
      <c r="C73" s="210" t="s">
        <v>183</v>
      </c>
      <c r="D73" s="211">
        <v>1.79</v>
      </c>
      <c r="E73" s="210" t="s">
        <v>188</v>
      </c>
    </row>
    <row r="74" spans="1:5" ht="15.75" thickBot="1" x14ac:dyDescent="0.3">
      <c r="A74" s="209">
        <v>46115</v>
      </c>
      <c r="B74" s="213" t="s">
        <v>170</v>
      </c>
      <c r="C74" s="210" t="s">
        <v>183</v>
      </c>
      <c r="D74" s="211">
        <v>1.79</v>
      </c>
      <c r="E74" s="210" t="s">
        <v>188</v>
      </c>
    </row>
    <row r="75" spans="1:5" ht="15.75" thickBot="1" x14ac:dyDescent="0.3">
      <c r="A75" s="209">
        <v>46116</v>
      </c>
      <c r="B75" s="213" t="s">
        <v>170</v>
      </c>
      <c r="C75" s="210" t="s">
        <v>183</v>
      </c>
      <c r="D75" s="211">
        <v>1.77</v>
      </c>
      <c r="E75" s="210" t="s">
        <v>190</v>
      </c>
    </row>
    <row r="76" spans="1:5" ht="15.75" thickBot="1" x14ac:dyDescent="0.3">
      <c r="A76" s="209">
        <v>46116</v>
      </c>
      <c r="B76" s="213" t="s">
        <v>170</v>
      </c>
      <c r="C76" s="210" t="s">
        <v>184</v>
      </c>
      <c r="D76" s="211">
        <v>1.87</v>
      </c>
      <c r="E76" s="210" t="s">
        <v>188</v>
      </c>
    </row>
    <row r="77" spans="1:5" ht="15.75" thickBot="1" x14ac:dyDescent="0.3">
      <c r="A77" s="209">
        <v>46116</v>
      </c>
      <c r="B77" s="213" t="s">
        <v>170</v>
      </c>
      <c r="C77" s="210" t="s">
        <v>183</v>
      </c>
      <c r="D77" s="211">
        <v>1.79</v>
      </c>
      <c r="E77" s="210" t="s">
        <v>188</v>
      </c>
    </row>
    <row r="78" spans="1:5" ht="15.75" thickBot="1" x14ac:dyDescent="0.3">
      <c r="A78" s="209">
        <v>46116</v>
      </c>
      <c r="B78" s="213" t="s">
        <v>170</v>
      </c>
      <c r="C78" s="210" t="s">
        <v>183</v>
      </c>
      <c r="D78" s="211">
        <v>1.79</v>
      </c>
      <c r="E78" s="210" t="s">
        <v>188</v>
      </c>
    </row>
    <row r="79" spans="1:5" ht="15.75" thickBot="1" x14ac:dyDescent="0.3">
      <c r="A79" s="209">
        <v>46116</v>
      </c>
      <c r="B79" s="213" t="s">
        <v>170</v>
      </c>
      <c r="C79" s="210" t="s">
        <v>185</v>
      </c>
      <c r="D79" s="211">
        <v>1.58</v>
      </c>
      <c r="E79" s="210" t="s">
        <v>189</v>
      </c>
    </row>
    <row r="80" spans="1:5" ht="15.75" thickBot="1" x14ac:dyDescent="0.3">
      <c r="A80" s="209">
        <v>46117</v>
      </c>
      <c r="B80" s="213" t="s">
        <v>170</v>
      </c>
      <c r="C80" s="210" t="s">
        <v>183</v>
      </c>
      <c r="D80" s="211">
        <v>1.77</v>
      </c>
      <c r="E80" s="210" t="s">
        <v>190</v>
      </c>
    </row>
    <row r="81" spans="1:5" ht="15.75" thickBot="1" x14ac:dyDescent="0.3">
      <c r="A81" s="209">
        <v>46117</v>
      </c>
      <c r="B81" s="213" t="s">
        <v>170</v>
      </c>
      <c r="C81" s="210" t="s">
        <v>184</v>
      </c>
      <c r="D81" s="211">
        <v>1.87</v>
      </c>
      <c r="E81" s="210" t="s">
        <v>188</v>
      </c>
    </row>
    <row r="82" spans="1:5" ht="15.75" thickBot="1" x14ac:dyDescent="0.3">
      <c r="A82" s="209">
        <v>46117</v>
      </c>
      <c r="B82" s="213" t="s">
        <v>170</v>
      </c>
      <c r="C82" s="210" t="s">
        <v>183</v>
      </c>
      <c r="D82" s="211">
        <v>1.79</v>
      </c>
      <c r="E82" s="210" t="s">
        <v>188</v>
      </c>
    </row>
    <row r="83" spans="1:5" ht="15.75" thickBot="1" x14ac:dyDescent="0.3">
      <c r="A83" s="209">
        <v>46117</v>
      </c>
      <c r="B83" s="213" t="s">
        <v>170</v>
      </c>
      <c r="C83" s="210" t="s">
        <v>183</v>
      </c>
      <c r="D83" s="211">
        <v>1.79</v>
      </c>
      <c r="E83" s="210" t="s">
        <v>188</v>
      </c>
    </row>
    <row r="84" spans="1:5" ht="15.75" thickBot="1" x14ac:dyDescent="0.3">
      <c r="A84" s="209">
        <v>46118</v>
      </c>
      <c r="B84" s="213" t="s">
        <v>170</v>
      </c>
      <c r="C84" s="210" t="s">
        <v>182</v>
      </c>
      <c r="D84" s="211">
        <v>1.69</v>
      </c>
      <c r="E84" s="210" t="s">
        <v>188</v>
      </c>
    </row>
    <row r="85" spans="1:5" ht="15.75" thickBot="1" x14ac:dyDescent="0.3">
      <c r="A85" s="209">
        <v>46118</v>
      </c>
      <c r="B85" s="213" t="s">
        <v>170</v>
      </c>
      <c r="C85" s="210" t="s">
        <v>183</v>
      </c>
      <c r="D85" s="211">
        <v>1.56</v>
      </c>
      <c r="E85" s="210" t="s">
        <v>188</v>
      </c>
    </row>
    <row r="86" spans="1:5" ht="15.75" thickBot="1" x14ac:dyDescent="0.3">
      <c r="A86" s="209">
        <v>46118</v>
      </c>
      <c r="B86" s="213" t="s">
        <v>170</v>
      </c>
      <c r="C86" s="210" t="s">
        <v>183</v>
      </c>
      <c r="D86" s="211">
        <v>1.61</v>
      </c>
      <c r="E86" s="210" t="s">
        <v>188</v>
      </c>
    </row>
    <row r="87" spans="1:5" ht="15.75" thickBot="1" x14ac:dyDescent="0.3">
      <c r="A87" s="209">
        <v>46118</v>
      </c>
      <c r="B87" s="213" t="s">
        <v>170</v>
      </c>
      <c r="C87" s="210" t="s">
        <v>184</v>
      </c>
      <c r="D87" s="211">
        <v>1.74</v>
      </c>
      <c r="E87" s="210" t="s">
        <v>188</v>
      </c>
    </row>
    <row r="88" spans="1:5" ht="15.75" thickBot="1" x14ac:dyDescent="0.3">
      <c r="A88" s="209">
        <v>46118</v>
      </c>
      <c r="B88" s="213" t="s">
        <v>170</v>
      </c>
      <c r="C88" s="210" t="s">
        <v>182</v>
      </c>
      <c r="D88" s="211">
        <v>1.74</v>
      </c>
      <c r="E88" s="210" t="s">
        <v>188</v>
      </c>
    </row>
    <row r="89" spans="1:5" ht="15.75" thickBot="1" x14ac:dyDescent="0.3">
      <c r="A89" s="209">
        <v>46118</v>
      </c>
      <c r="B89" s="213" t="s">
        <v>170</v>
      </c>
      <c r="C89" s="210" t="s">
        <v>182</v>
      </c>
      <c r="D89" s="211">
        <v>1.58</v>
      </c>
      <c r="E89" s="210" t="s">
        <v>188</v>
      </c>
    </row>
    <row r="90" spans="1:5" ht="15.75" thickBot="1" x14ac:dyDescent="0.3">
      <c r="A90" s="209">
        <v>46118</v>
      </c>
      <c r="B90" s="213" t="s">
        <v>170</v>
      </c>
      <c r="C90" s="210" t="s">
        <v>182</v>
      </c>
      <c r="D90" s="211">
        <v>1.61</v>
      </c>
      <c r="E90" s="210" t="s">
        <v>188</v>
      </c>
    </row>
    <row r="91" spans="1:5" ht="15.75" thickBot="1" x14ac:dyDescent="0.3">
      <c r="A91" s="209">
        <v>46118</v>
      </c>
      <c r="B91" s="213" t="s">
        <v>170</v>
      </c>
      <c r="C91" s="210" t="s">
        <v>182</v>
      </c>
      <c r="D91" s="211">
        <v>1.56</v>
      </c>
      <c r="E91" s="210" t="s">
        <v>188</v>
      </c>
    </row>
    <row r="92" spans="1:5" ht="15.75" thickBot="1" x14ac:dyDescent="0.3">
      <c r="A92" s="209">
        <v>46118</v>
      </c>
      <c r="B92" s="213" t="s">
        <v>170</v>
      </c>
      <c r="C92" s="210" t="s">
        <v>182</v>
      </c>
      <c r="D92" s="211">
        <v>1.63</v>
      </c>
      <c r="E92" s="210" t="s">
        <v>188</v>
      </c>
    </row>
    <row r="93" spans="1:5" ht="15.75" thickBot="1" x14ac:dyDescent="0.3">
      <c r="A93" s="209">
        <v>46118</v>
      </c>
      <c r="B93" s="213" t="s">
        <v>170</v>
      </c>
      <c r="C93" s="210" t="s">
        <v>182</v>
      </c>
      <c r="D93" s="211">
        <v>1.56</v>
      </c>
      <c r="E93" s="210" t="s">
        <v>188</v>
      </c>
    </row>
    <row r="94" spans="1:5" ht="15.75" thickBot="1" x14ac:dyDescent="0.3">
      <c r="A94" s="209">
        <v>46118</v>
      </c>
      <c r="B94" s="213" t="s">
        <v>170</v>
      </c>
      <c r="C94" s="210" t="s">
        <v>183</v>
      </c>
      <c r="D94" s="211">
        <v>1.74</v>
      </c>
      <c r="E94" s="210" t="s">
        <v>188</v>
      </c>
    </row>
    <row r="95" spans="1:5" ht="15.75" thickBot="1" x14ac:dyDescent="0.3">
      <c r="A95" s="209">
        <v>46118</v>
      </c>
      <c r="B95" s="213" t="s">
        <v>170</v>
      </c>
      <c r="C95" s="210" t="s">
        <v>182</v>
      </c>
      <c r="D95" s="211">
        <v>1.62</v>
      </c>
      <c r="E95" s="210" t="s">
        <v>188</v>
      </c>
    </row>
    <row r="96" spans="1:5" ht="15.75" thickBot="1" x14ac:dyDescent="0.3">
      <c r="A96" s="209">
        <v>46118</v>
      </c>
      <c r="B96" s="213" t="s">
        <v>170</v>
      </c>
      <c r="C96" s="210" t="s">
        <v>182</v>
      </c>
      <c r="D96" s="211">
        <v>1.55</v>
      </c>
      <c r="E96" s="210" t="s">
        <v>188</v>
      </c>
    </row>
    <row r="97" spans="1:5" ht="15.75" thickBot="1" x14ac:dyDescent="0.3">
      <c r="A97" s="209">
        <v>46118</v>
      </c>
      <c r="B97" s="213" t="s">
        <v>170</v>
      </c>
      <c r="C97" s="210" t="s">
        <v>185</v>
      </c>
      <c r="D97" s="211">
        <v>1.58</v>
      </c>
      <c r="E97" s="210" t="s">
        <v>188</v>
      </c>
    </row>
    <row r="98" spans="1:5" ht="15.75" thickBot="1" x14ac:dyDescent="0.3">
      <c r="A98" s="209">
        <v>46118</v>
      </c>
      <c r="B98" s="213" t="s">
        <v>170</v>
      </c>
      <c r="C98" s="210" t="s">
        <v>182</v>
      </c>
      <c r="D98" s="211">
        <v>1.61</v>
      </c>
      <c r="E98" s="210" t="s">
        <v>188</v>
      </c>
    </row>
    <row r="99" spans="1:5" ht="15.75" thickBot="1" x14ac:dyDescent="0.3">
      <c r="A99" s="209">
        <v>46118</v>
      </c>
      <c r="B99" s="213" t="s">
        <v>170</v>
      </c>
      <c r="C99" s="210" t="s">
        <v>182</v>
      </c>
      <c r="D99" s="211">
        <v>1.59</v>
      </c>
      <c r="E99" s="210" t="s">
        <v>188</v>
      </c>
    </row>
    <row r="100" spans="1:5" ht="15.75" thickBot="1" x14ac:dyDescent="0.3">
      <c r="A100" s="209">
        <v>46118</v>
      </c>
      <c r="B100" s="213" t="s">
        <v>170</v>
      </c>
      <c r="C100" s="210" t="s">
        <v>182</v>
      </c>
      <c r="D100" s="211">
        <v>1.51</v>
      </c>
      <c r="E100" s="210" t="s">
        <v>188</v>
      </c>
    </row>
    <row r="101" spans="1:5" ht="15.75" thickBot="1" x14ac:dyDescent="0.3">
      <c r="A101" s="209">
        <v>46118</v>
      </c>
      <c r="B101" s="213" t="s">
        <v>170</v>
      </c>
      <c r="C101" s="210" t="s">
        <v>187</v>
      </c>
      <c r="D101" s="211">
        <v>1.71</v>
      </c>
      <c r="E101" s="210" t="s">
        <v>188</v>
      </c>
    </row>
    <row r="102" spans="1:5" ht="15.75" thickBot="1" x14ac:dyDescent="0.3">
      <c r="A102" s="209">
        <v>46118</v>
      </c>
      <c r="B102" s="213" t="s">
        <v>170</v>
      </c>
      <c r="C102" s="210" t="s">
        <v>183</v>
      </c>
      <c r="D102" s="211">
        <v>1.66</v>
      </c>
      <c r="E102" s="210" t="s">
        <v>188</v>
      </c>
    </row>
    <row r="103" spans="1:5" ht="15.75" thickBot="1" x14ac:dyDescent="0.3">
      <c r="A103" s="209">
        <v>46118</v>
      </c>
      <c r="B103" s="213" t="s">
        <v>170</v>
      </c>
      <c r="C103" s="210" t="s">
        <v>182</v>
      </c>
      <c r="D103" s="211">
        <v>1.63</v>
      </c>
      <c r="E103" s="210" t="s">
        <v>188</v>
      </c>
    </row>
    <row r="104" spans="1:5" ht="15.75" thickBot="1" x14ac:dyDescent="0.3">
      <c r="A104" s="209">
        <v>46118</v>
      </c>
      <c r="B104" s="213" t="s">
        <v>170</v>
      </c>
      <c r="C104" s="210" t="s">
        <v>183</v>
      </c>
      <c r="D104" s="211">
        <v>1.77</v>
      </c>
      <c r="E104" s="210" t="s">
        <v>188</v>
      </c>
    </row>
    <row r="105" spans="1:5" ht="15.75" thickBot="1" x14ac:dyDescent="0.3">
      <c r="A105" s="209">
        <v>46118</v>
      </c>
      <c r="B105" s="213" t="s">
        <v>170</v>
      </c>
      <c r="C105" s="210" t="s">
        <v>183</v>
      </c>
      <c r="D105" s="211">
        <v>1.74</v>
      </c>
      <c r="E105" s="210" t="s">
        <v>188</v>
      </c>
    </row>
    <row r="106" spans="1:5" ht="15.75" thickBot="1" x14ac:dyDescent="0.3">
      <c r="A106" s="209">
        <v>46118</v>
      </c>
      <c r="B106" s="213" t="s">
        <v>170</v>
      </c>
      <c r="C106" s="210" t="s">
        <v>182</v>
      </c>
      <c r="D106" s="211">
        <v>1.63</v>
      </c>
      <c r="E106" s="210" t="s">
        <v>188</v>
      </c>
    </row>
    <row r="107" spans="1:5" ht="15.75" thickBot="1" x14ac:dyDescent="0.3">
      <c r="A107" s="209">
        <v>46119</v>
      </c>
      <c r="B107" s="213" t="s">
        <v>170</v>
      </c>
      <c r="C107" s="210" t="s">
        <v>183</v>
      </c>
      <c r="D107" s="211">
        <v>1.74</v>
      </c>
      <c r="E107" s="210" t="s">
        <v>188</v>
      </c>
    </row>
    <row r="108" spans="1:5" ht="15.75" thickBot="1" x14ac:dyDescent="0.3">
      <c r="A108" s="209">
        <v>46119</v>
      </c>
      <c r="B108" s="213" t="s">
        <v>170</v>
      </c>
      <c r="C108" s="210" t="s">
        <v>182</v>
      </c>
      <c r="D108" s="211">
        <v>1.69</v>
      </c>
      <c r="E108" s="210" t="s">
        <v>188</v>
      </c>
    </row>
    <row r="109" spans="1:5" ht="15.75" thickBot="1" x14ac:dyDescent="0.3">
      <c r="A109" s="209">
        <v>46119</v>
      </c>
      <c r="B109" s="213" t="s">
        <v>170</v>
      </c>
      <c r="C109" s="210" t="s">
        <v>182</v>
      </c>
      <c r="D109" s="211">
        <v>1.58</v>
      </c>
      <c r="E109" s="210" t="s">
        <v>188</v>
      </c>
    </row>
    <row r="110" spans="1:5" ht="15.75" thickBot="1" x14ac:dyDescent="0.3">
      <c r="A110" s="209">
        <v>46119</v>
      </c>
      <c r="B110" s="213" t="s">
        <v>170</v>
      </c>
      <c r="C110" s="210" t="s">
        <v>183</v>
      </c>
      <c r="D110" s="211">
        <v>1.56</v>
      </c>
      <c r="E110" s="210" t="s">
        <v>188</v>
      </c>
    </row>
    <row r="111" spans="1:5" ht="15.75" thickBot="1" x14ac:dyDescent="0.3">
      <c r="A111" s="209">
        <v>46119</v>
      </c>
      <c r="B111" s="213" t="s">
        <v>170</v>
      </c>
      <c r="C111" s="210" t="s">
        <v>183</v>
      </c>
      <c r="D111" s="211">
        <v>1.61</v>
      </c>
      <c r="E111" s="210" t="s">
        <v>188</v>
      </c>
    </row>
    <row r="112" spans="1:5" ht="15.75" thickBot="1" x14ac:dyDescent="0.3">
      <c r="A112" s="209">
        <v>46119</v>
      </c>
      <c r="B112" s="213" t="s">
        <v>170</v>
      </c>
      <c r="C112" s="210" t="s">
        <v>184</v>
      </c>
      <c r="D112" s="211">
        <v>1.74</v>
      </c>
      <c r="E112" s="210" t="s">
        <v>188</v>
      </c>
    </row>
    <row r="113" spans="1:5" ht="15.75" thickBot="1" x14ac:dyDescent="0.3">
      <c r="A113" s="209">
        <v>46119</v>
      </c>
      <c r="B113" s="213" t="s">
        <v>170</v>
      </c>
      <c r="C113" s="210" t="s">
        <v>182</v>
      </c>
      <c r="D113" s="211">
        <v>1.74</v>
      </c>
      <c r="E113" s="210" t="s">
        <v>188</v>
      </c>
    </row>
    <row r="114" spans="1:5" ht="15.75" thickBot="1" x14ac:dyDescent="0.3">
      <c r="A114" s="209">
        <v>46119</v>
      </c>
      <c r="B114" s="213" t="s">
        <v>170</v>
      </c>
      <c r="C114" s="210" t="s">
        <v>182</v>
      </c>
      <c r="D114" s="211">
        <v>1.63</v>
      </c>
      <c r="E114" s="210" t="s">
        <v>188</v>
      </c>
    </row>
    <row r="115" spans="1:5" ht="15.75" thickBot="1" x14ac:dyDescent="0.3">
      <c r="A115" s="209">
        <v>46119</v>
      </c>
      <c r="B115" s="213" t="s">
        <v>170</v>
      </c>
      <c r="C115" s="210" t="s">
        <v>182</v>
      </c>
      <c r="D115" s="211">
        <v>1.58</v>
      </c>
      <c r="E115" s="210" t="s">
        <v>188</v>
      </c>
    </row>
    <row r="116" spans="1:5" ht="15.75" thickBot="1" x14ac:dyDescent="0.3">
      <c r="A116" s="209">
        <v>46119</v>
      </c>
      <c r="B116" s="213" t="s">
        <v>170</v>
      </c>
      <c r="C116" s="210" t="s">
        <v>182</v>
      </c>
      <c r="D116" s="211">
        <v>1.56</v>
      </c>
      <c r="E116" s="210" t="s">
        <v>188</v>
      </c>
    </row>
    <row r="117" spans="1:5" ht="15.75" thickBot="1" x14ac:dyDescent="0.3">
      <c r="A117" s="209">
        <v>46119</v>
      </c>
      <c r="B117" s="213" t="s">
        <v>170</v>
      </c>
      <c r="C117" s="210" t="s">
        <v>182</v>
      </c>
      <c r="D117" s="211">
        <v>1.61</v>
      </c>
      <c r="E117" s="210" t="s">
        <v>188</v>
      </c>
    </row>
    <row r="118" spans="1:5" ht="15.75" thickBot="1" x14ac:dyDescent="0.3">
      <c r="A118" s="209">
        <v>46119</v>
      </c>
      <c r="B118" s="213" t="s">
        <v>170</v>
      </c>
      <c r="C118" s="210" t="s">
        <v>182</v>
      </c>
      <c r="D118" s="211">
        <v>1.56</v>
      </c>
      <c r="E118" s="210" t="s">
        <v>188</v>
      </c>
    </row>
    <row r="119" spans="1:5" ht="15.75" thickBot="1" x14ac:dyDescent="0.3">
      <c r="A119" s="209">
        <v>46119</v>
      </c>
      <c r="B119" s="213" t="s">
        <v>170</v>
      </c>
      <c r="C119" s="210" t="s">
        <v>183</v>
      </c>
      <c r="D119" s="211">
        <v>1.74</v>
      </c>
      <c r="E119" s="210" t="s">
        <v>188</v>
      </c>
    </row>
    <row r="120" spans="1:5" ht="15.75" thickBot="1" x14ac:dyDescent="0.3">
      <c r="A120" s="209">
        <v>46119</v>
      </c>
      <c r="B120" s="213" t="s">
        <v>170</v>
      </c>
      <c r="C120" s="210" t="s">
        <v>182</v>
      </c>
      <c r="D120" s="211">
        <v>1.6</v>
      </c>
      <c r="E120" s="210" t="s">
        <v>188</v>
      </c>
    </row>
    <row r="121" spans="1:5" ht="15.75" thickBot="1" x14ac:dyDescent="0.3">
      <c r="A121" s="209">
        <v>46119</v>
      </c>
      <c r="B121" s="213" t="s">
        <v>170</v>
      </c>
      <c r="C121" s="210" t="s">
        <v>182</v>
      </c>
      <c r="D121" s="211">
        <v>1.62</v>
      </c>
      <c r="E121" s="210" t="s">
        <v>188</v>
      </c>
    </row>
    <row r="122" spans="1:5" ht="15.75" thickBot="1" x14ac:dyDescent="0.3">
      <c r="A122" s="209">
        <v>46119</v>
      </c>
      <c r="B122" s="213" t="s">
        <v>170</v>
      </c>
      <c r="C122" s="210" t="s">
        <v>182</v>
      </c>
      <c r="D122" s="211">
        <v>1.55</v>
      </c>
      <c r="E122" s="210" t="s">
        <v>188</v>
      </c>
    </row>
    <row r="123" spans="1:5" ht="15.75" thickBot="1" x14ac:dyDescent="0.3">
      <c r="A123" s="209">
        <v>46119</v>
      </c>
      <c r="B123" s="213" t="s">
        <v>170</v>
      </c>
      <c r="C123" s="210" t="s">
        <v>182</v>
      </c>
      <c r="D123" s="211">
        <v>1.52</v>
      </c>
      <c r="E123" s="210" t="s">
        <v>188</v>
      </c>
    </row>
    <row r="124" spans="1:5" ht="15.75" thickBot="1" x14ac:dyDescent="0.3">
      <c r="A124" s="209">
        <v>46119</v>
      </c>
      <c r="B124" s="213" t="s">
        <v>170</v>
      </c>
      <c r="C124" s="210" t="s">
        <v>185</v>
      </c>
      <c r="D124" s="211">
        <v>1.58</v>
      </c>
      <c r="E124" s="210" t="s">
        <v>188</v>
      </c>
    </row>
    <row r="125" spans="1:5" ht="15.75" thickBot="1" x14ac:dyDescent="0.3">
      <c r="A125" s="209">
        <v>46119</v>
      </c>
      <c r="B125" s="213" t="s">
        <v>170</v>
      </c>
      <c r="C125" s="210" t="s">
        <v>182</v>
      </c>
      <c r="D125" s="211">
        <v>1.61</v>
      </c>
      <c r="E125" s="210" t="s">
        <v>188</v>
      </c>
    </row>
    <row r="126" spans="1:5" ht="15.75" thickBot="1" x14ac:dyDescent="0.3">
      <c r="A126" s="209">
        <v>46119</v>
      </c>
      <c r="B126" s="213" t="s">
        <v>170</v>
      </c>
      <c r="C126" s="210" t="s">
        <v>182</v>
      </c>
      <c r="D126" s="211">
        <v>1.59</v>
      </c>
      <c r="E126" s="210" t="s">
        <v>188</v>
      </c>
    </row>
    <row r="127" spans="1:5" ht="15.75" thickBot="1" x14ac:dyDescent="0.3">
      <c r="A127" s="209">
        <v>46119</v>
      </c>
      <c r="B127" s="213" t="s">
        <v>170</v>
      </c>
      <c r="C127" s="210" t="s">
        <v>182</v>
      </c>
      <c r="D127" s="211">
        <v>1.51</v>
      </c>
      <c r="E127" s="210" t="s">
        <v>188</v>
      </c>
    </row>
    <row r="128" spans="1:5" ht="15.75" thickBot="1" x14ac:dyDescent="0.3">
      <c r="A128" s="209">
        <v>46119</v>
      </c>
      <c r="B128" s="213" t="s">
        <v>170</v>
      </c>
      <c r="C128" s="210" t="s">
        <v>187</v>
      </c>
      <c r="D128" s="211">
        <v>1.71</v>
      </c>
      <c r="E128" s="210" t="s">
        <v>188</v>
      </c>
    </row>
    <row r="129" spans="1:5" ht="15.75" thickBot="1" x14ac:dyDescent="0.3">
      <c r="A129" s="209">
        <v>46119</v>
      </c>
      <c r="B129" s="213" t="s">
        <v>170</v>
      </c>
      <c r="C129" s="210" t="s">
        <v>183</v>
      </c>
      <c r="D129" s="211">
        <v>1.66</v>
      </c>
      <c r="E129" s="210" t="s">
        <v>188</v>
      </c>
    </row>
    <row r="130" spans="1:5" ht="15.75" thickBot="1" x14ac:dyDescent="0.3">
      <c r="A130" s="209">
        <v>46119</v>
      </c>
      <c r="B130" s="213" t="s">
        <v>170</v>
      </c>
      <c r="C130" s="210" t="s">
        <v>182</v>
      </c>
      <c r="D130" s="211">
        <v>1.63</v>
      </c>
      <c r="E130" s="210" t="s">
        <v>188</v>
      </c>
    </row>
    <row r="131" spans="1:5" ht="15.75" thickBot="1" x14ac:dyDescent="0.3">
      <c r="A131" s="209">
        <v>46119</v>
      </c>
      <c r="B131" s="213" t="s">
        <v>170</v>
      </c>
      <c r="C131" s="210" t="s">
        <v>182</v>
      </c>
      <c r="D131" s="211">
        <v>1.65</v>
      </c>
      <c r="E131" s="210" t="s">
        <v>188</v>
      </c>
    </row>
    <row r="132" spans="1:5" ht="15.75" thickBot="1" x14ac:dyDescent="0.3">
      <c r="A132" s="209">
        <v>46119</v>
      </c>
      <c r="B132" s="213" t="s">
        <v>170</v>
      </c>
      <c r="C132" s="210" t="s">
        <v>183</v>
      </c>
      <c r="D132" s="211">
        <v>1.77</v>
      </c>
      <c r="E132" s="210" t="s">
        <v>188</v>
      </c>
    </row>
    <row r="133" spans="1:5" ht="15.75" thickBot="1" x14ac:dyDescent="0.3">
      <c r="A133" s="209">
        <v>46119</v>
      </c>
      <c r="B133" s="213" t="s">
        <v>170</v>
      </c>
      <c r="C133" s="210" t="s">
        <v>183</v>
      </c>
      <c r="D133" s="211">
        <v>1.74</v>
      </c>
      <c r="E133" s="210" t="s">
        <v>188</v>
      </c>
    </row>
    <row r="134" spans="1:5" ht="15.75" thickBot="1" x14ac:dyDescent="0.3">
      <c r="A134" s="209">
        <v>46119</v>
      </c>
      <c r="B134" s="213" t="s">
        <v>170</v>
      </c>
      <c r="C134" s="210" t="s">
        <v>182</v>
      </c>
      <c r="D134" s="211">
        <v>1.65</v>
      </c>
      <c r="E134" s="210" t="s">
        <v>188</v>
      </c>
    </row>
    <row r="135" spans="1:5" ht="15.75" thickBot="1" x14ac:dyDescent="0.3">
      <c r="A135" s="209">
        <v>46120</v>
      </c>
      <c r="B135" s="213" t="s">
        <v>170</v>
      </c>
      <c r="C135" s="210" t="s">
        <v>182</v>
      </c>
      <c r="D135" s="211">
        <v>1.69</v>
      </c>
      <c r="E135" s="210" t="s">
        <v>188</v>
      </c>
    </row>
    <row r="136" spans="1:5" ht="15.75" thickBot="1" x14ac:dyDescent="0.3">
      <c r="A136" s="209">
        <v>46120</v>
      </c>
      <c r="B136" s="213" t="s">
        <v>170</v>
      </c>
      <c r="C136" s="210" t="s">
        <v>183</v>
      </c>
      <c r="D136" s="211">
        <v>1.61</v>
      </c>
      <c r="E136" s="210" t="s">
        <v>188</v>
      </c>
    </row>
    <row r="137" spans="1:5" ht="15.75" thickBot="1" x14ac:dyDescent="0.3">
      <c r="A137" s="209">
        <v>46120</v>
      </c>
      <c r="B137" s="213" t="s">
        <v>170</v>
      </c>
      <c r="C137" s="210" t="s">
        <v>184</v>
      </c>
      <c r="D137" s="211">
        <v>1.74</v>
      </c>
      <c r="E137" s="210" t="s">
        <v>188</v>
      </c>
    </row>
    <row r="138" spans="1:5" ht="15.75" thickBot="1" x14ac:dyDescent="0.3">
      <c r="A138" s="209">
        <v>46120</v>
      </c>
      <c r="B138" s="213" t="s">
        <v>170</v>
      </c>
      <c r="C138" s="210" t="s">
        <v>182</v>
      </c>
      <c r="D138" s="211">
        <v>1.74</v>
      </c>
      <c r="E138" s="210" t="s">
        <v>188</v>
      </c>
    </row>
    <row r="139" spans="1:5" ht="15.75" thickBot="1" x14ac:dyDescent="0.3">
      <c r="A139" s="209">
        <v>46120</v>
      </c>
      <c r="B139" s="213" t="s">
        <v>170</v>
      </c>
      <c r="C139" s="210" t="s">
        <v>182</v>
      </c>
      <c r="D139" s="211">
        <v>1.63</v>
      </c>
      <c r="E139" s="210" t="s">
        <v>188</v>
      </c>
    </row>
    <row r="140" spans="1:5" ht="15.75" thickBot="1" x14ac:dyDescent="0.3">
      <c r="A140" s="209">
        <v>46120</v>
      </c>
      <c r="B140" s="213" t="s">
        <v>170</v>
      </c>
      <c r="C140" s="210" t="s">
        <v>183</v>
      </c>
      <c r="D140" s="211">
        <v>1.74</v>
      </c>
      <c r="E140" s="210" t="s">
        <v>188</v>
      </c>
    </row>
    <row r="141" spans="1:5" ht="15.75" thickBot="1" x14ac:dyDescent="0.3">
      <c r="A141" s="209">
        <v>46120</v>
      </c>
      <c r="B141" s="213" t="s">
        <v>170</v>
      </c>
      <c r="C141" s="210" t="s">
        <v>182</v>
      </c>
      <c r="D141" s="211">
        <v>1.58</v>
      </c>
      <c r="E141" s="210" t="s">
        <v>188</v>
      </c>
    </row>
    <row r="142" spans="1:5" ht="15.75" thickBot="1" x14ac:dyDescent="0.3">
      <c r="A142" s="209">
        <v>46120</v>
      </c>
      <c r="B142" s="213" t="s">
        <v>170</v>
      </c>
      <c r="C142" s="210" t="s">
        <v>182</v>
      </c>
      <c r="D142" s="211">
        <v>1.61</v>
      </c>
      <c r="E142" s="210" t="s">
        <v>188</v>
      </c>
    </row>
    <row r="143" spans="1:5" ht="15.75" thickBot="1" x14ac:dyDescent="0.3">
      <c r="A143" s="209">
        <v>46120</v>
      </c>
      <c r="B143" s="213" t="s">
        <v>170</v>
      </c>
      <c r="C143" s="210" t="s">
        <v>182</v>
      </c>
      <c r="D143" s="211">
        <v>1.56</v>
      </c>
      <c r="E143" s="210" t="s">
        <v>188</v>
      </c>
    </row>
    <row r="144" spans="1:5" ht="15.75" thickBot="1" x14ac:dyDescent="0.3">
      <c r="A144" s="209">
        <v>46120</v>
      </c>
      <c r="B144" s="213" t="s">
        <v>170</v>
      </c>
      <c r="C144" s="210" t="s">
        <v>182</v>
      </c>
      <c r="D144" s="211">
        <v>1.56</v>
      </c>
      <c r="E144" s="210" t="s">
        <v>188</v>
      </c>
    </row>
    <row r="145" spans="1:5" ht="15.75" thickBot="1" x14ac:dyDescent="0.3">
      <c r="A145" s="209">
        <v>46120</v>
      </c>
      <c r="B145" s="213" t="s">
        <v>170</v>
      </c>
      <c r="C145" s="210" t="s">
        <v>183</v>
      </c>
      <c r="D145" s="211">
        <v>1.74</v>
      </c>
      <c r="E145" s="210" t="s">
        <v>188</v>
      </c>
    </row>
    <row r="146" spans="1:5" ht="15.75" thickBot="1" x14ac:dyDescent="0.3">
      <c r="A146" s="209">
        <v>46120</v>
      </c>
      <c r="B146" s="213" t="s">
        <v>170</v>
      </c>
      <c r="C146" s="210" t="s">
        <v>182</v>
      </c>
      <c r="D146" s="211">
        <v>1.6</v>
      </c>
      <c r="E146" s="210" t="s">
        <v>188</v>
      </c>
    </row>
    <row r="147" spans="1:5" ht="15.75" thickBot="1" x14ac:dyDescent="0.3">
      <c r="A147" s="209">
        <v>46120</v>
      </c>
      <c r="B147" s="213" t="s">
        <v>170</v>
      </c>
      <c r="C147" s="210" t="s">
        <v>182</v>
      </c>
      <c r="D147" s="211">
        <v>1.62</v>
      </c>
      <c r="E147" s="210" t="s">
        <v>188</v>
      </c>
    </row>
    <row r="148" spans="1:5" ht="15.75" thickBot="1" x14ac:dyDescent="0.3">
      <c r="A148" s="209">
        <v>46120</v>
      </c>
      <c r="B148" s="213" t="s">
        <v>170</v>
      </c>
      <c r="C148" s="210" t="s">
        <v>182</v>
      </c>
      <c r="D148" s="211">
        <v>1.55</v>
      </c>
      <c r="E148" s="210" t="s">
        <v>188</v>
      </c>
    </row>
    <row r="149" spans="1:5" ht="15.75" thickBot="1" x14ac:dyDescent="0.3">
      <c r="A149" s="209">
        <v>46120</v>
      </c>
      <c r="B149" s="213" t="s">
        <v>170</v>
      </c>
      <c r="C149" s="210" t="s">
        <v>182</v>
      </c>
      <c r="D149" s="211">
        <v>1.58</v>
      </c>
      <c r="E149" s="210" t="s">
        <v>188</v>
      </c>
    </row>
    <row r="150" spans="1:5" ht="15.75" thickBot="1" x14ac:dyDescent="0.3">
      <c r="A150" s="209">
        <v>46120</v>
      </c>
      <c r="B150" s="213" t="s">
        <v>170</v>
      </c>
      <c r="C150" s="210" t="s">
        <v>182</v>
      </c>
      <c r="D150" s="211">
        <v>1.52</v>
      </c>
      <c r="E150" s="210" t="s">
        <v>188</v>
      </c>
    </row>
    <row r="151" spans="1:5" ht="15.75" thickBot="1" x14ac:dyDescent="0.3">
      <c r="A151" s="209">
        <v>46120</v>
      </c>
      <c r="B151" s="213" t="s">
        <v>170</v>
      </c>
      <c r="C151" s="210" t="s">
        <v>185</v>
      </c>
      <c r="D151" s="211">
        <v>1.58</v>
      </c>
      <c r="E151" s="210" t="s">
        <v>188</v>
      </c>
    </row>
    <row r="152" spans="1:5" ht="15.75" thickBot="1" x14ac:dyDescent="0.3">
      <c r="A152" s="209">
        <v>46120</v>
      </c>
      <c r="B152" s="213" t="s">
        <v>170</v>
      </c>
      <c r="C152" s="210" t="s">
        <v>182</v>
      </c>
      <c r="D152" s="211">
        <v>1.61</v>
      </c>
      <c r="E152" s="210" t="s">
        <v>188</v>
      </c>
    </row>
    <row r="153" spans="1:5" ht="15.75" thickBot="1" x14ac:dyDescent="0.3">
      <c r="A153" s="209">
        <v>46120</v>
      </c>
      <c r="B153" s="213" t="s">
        <v>170</v>
      </c>
      <c r="C153" s="210" t="s">
        <v>182</v>
      </c>
      <c r="D153" s="211">
        <v>1.59</v>
      </c>
      <c r="E153" s="210" t="s">
        <v>188</v>
      </c>
    </row>
    <row r="154" spans="1:5" ht="15.75" thickBot="1" x14ac:dyDescent="0.3">
      <c r="A154" s="209">
        <v>46120</v>
      </c>
      <c r="B154" s="213" t="s">
        <v>170</v>
      </c>
      <c r="C154" s="210" t="s">
        <v>182</v>
      </c>
      <c r="D154" s="211">
        <v>1.51</v>
      </c>
      <c r="E154" s="210" t="s">
        <v>188</v>
      </c>
    </row>
    <row r="155" spans="1:5" ht="15.75" thickBot="1" x14ac:dyDescent="0.3">
      <c r="A155" s="209">
        <v>46120</v>
      </c>
      <c r="B155" s="213" t="s">
        <v>170</v>
      </c>
      <c r="C155" s="210" t="s">
        <v>187</v>
      </c>
      <c r="D155" s="211">
        <v>1.71</v>
      </c>
      <c r="E155" s="210" t="s">
        <v>188</v>
      </c>
    </row>
    <row r="156" spans="1:5" ht="15.75" thickBot="1" x14ac:dyDescent="0.3">
      <c r="A156" s="209">
        <v>46120</v>
      </c>
      <c r="B156" s="213" t="s">
        <v>170</v>
      </c>
      <c r="C156" s="210" t="s">
        <v>183</v>
      </c>
      <c r="D156" s="211">
        <v>1.66</v>
      </c>
      <c r="E156" s="210" t="s">
        <v>188</v>
      </c>
    </row>
    <row r="157" spans="1:5" ht="15.75" thickBot="1" x14ac:dyDescent="0.3">
      <c r="A157" s="209">
        <v>46120</v>
      </c>
      <c r="B157" s="213" t="s">
        <v>170</v>
      </c>
      <c r="C157" s="210" t="s">
        <v>183</v>
      </c>
      <c r="D157" s="211">
        <v>1.79</v>
      </c>
      <c r="E157" s="210" t="s">
        <v>188</v>
      </c>
    </row>
    <row r="158" spans="1:5" ht="15.75" thickBot="1" x14ac:dyDescent="0.3">
      <c r="A158" s="209">
        <v>46120</v>
      </c>
      <c r="B158" s="213" t="s">
        <v>170</v>
      </c>
      <c r="C158" s="210" t="s">
        <v>182</v>
      </c>
      <c r="D158" s="211">
        <v>1.63</v>
      </c>
      <c r="E158" s="210" t="s">
        <v>188</v>
      </c>
    </row>
    <row r="159" spans="1:5" ht="15.75" thickBot="1" x14ac:dyDescent="0.3">
      <c r="A159" s="209">
        <v>46120</v>
      </c>
      <c r="B159" s="213" t="s">
        <v>170</v>
      </c>
      <c r="C159" s="210" t="s">
        <v>182</v>
      </c>
      <c r="D159" s="211">
        <v>1.65</v>
      </c>
      <c r="E159" s="210" t="s">
        <v>188</v>
      </c>
    </row>
    <row r="160" spans="1:5" ht="15.75" thickBot="1" x14ac:dyDescent="0.3">
      <c r="A160" s="209">
        <v>46120</v>
      </c>
      <c r="B160" s="213" t="s">
        <v>170</v>
      </c>
      <c r="C160" s="210" t="s">
        <v>183</v>
      </c>
      <c r="D160" s="211">
        <v>1.77</v>
      </c>
      <c r="E160" s="210" t="s">
        <v>188</v>
      </c>
    </row>
    <row r="161" spans="1:5" ht="15.75" thickBot="1" x14ac:dyDescent="0.3">
      <c r="A161" s="209">
        <v>46121</v>
      </c>
      <c r="B161" s="213" t="s">
        <v>170</v>
      </c>
      <c r="C161" s="210" t="s">
        <v>182</v>
      </c>
      <c r="D161" s="211">
        <v>1.69</v>
      </c>
      <c r="E161" s="210" t="s">
        <v>188</v>
      </c>
    </row>
    <row r="162" spans="1:5" ht="15.75" thickBot="1" x14ac:dyDescent="0.3">
      <c r="A162" s="209">
        <v>46121</v>
      </c>
      <c r="B162" s="213" t="s">
        <v>170</v>
      </c>
      <c r="C162" s="210" t="s">
        <v>183</v>
      </c>
      <c r="D162" s="211">
        <v>1.61</v>
      </c>
      <c r="E162" s="210" t="s">
        <v>188</v>
      </c>
    </row>
    <row r="163" spans="1:5" ht="15.75" thickBot="1" x14ac:dyDescent="0.3">
      <c r="A163" s="209">
        <v>46121</v>
      </c>
      <c r="B163" s="213" t="s">
        <v>170</v>
      </c>
      <c r="C163" s="210" t="s">
        <v>184</v>
      </c>
      <c r="D163" s="211">
        <v>1.74</v>
      </c>
      <c r="E163" s="210" t="s">
        <v>188</v>
      </c>
    </row>
    <row r="164" spans="1:5" ht="15.75" thickBot="1" x14ac:dyDescent="0.3">
      <c r="A164" s="209">
        <v>46121</v>
      </c>
      <c r="B164" s="213" t="s">
        <v>170</v>
      </c>
      <c r="C164" s="210" t="s">
        <v>182</v>
      </c>
      <c r="D164" s="211">
        <v>1.74</v>
      </c>
      <c r="E164" s="210" t="s">
        <v>188</v>
      </c>
    </row>
    <row r="165" spans="1:5" ht="15.75" thickBot="1" x14ac:dyDescent="0.3">
      <c r="A165" s="209">
        <v>46121</v>
      </c>
      <c r="B165" s="213" t="s">
        <v>170</v>
      </c>
      <c r="C165" s="210" t="s">
        <v>182</v>
      </c>
      <c r="D165" s="211">
        <v>1.63</v>
      </c>
      <c r="E165" s="210" t="s">
        <v>188</v>
      </c>
    </row>
    <row r="166" spans="1:5" ht="15.75" thickBot="1" x14ac:dyDescent="0.3">
      <c r="A166" s="209">
        <v>46121</v>
      </c>
      <c r="B166" s="213" t="s">
        <v>170</v>
      </c>
      <c r="C166" s="210" t="s">
        <v>182</v>
      </c>
      <c r="D166" s="211">
        <v>1.58</v>
      </c>
      <c r="E166" s="210" t="s">
        <v>188</v>
      </c>
    </row>
    <row r="167" spans="1:5" ht="15.75" thickBot="1" x14ac:dyDescent="0.3">
      <c r="A167" s="209">
        <v>46121</v>
      </c>
      <c r="B167" s="213" t="s">
        <v>170</v>
      </c>
      <c r="C167" s="210" t="s">
        <v>182</v>
      </c>
      <c r="D167" s="211">
        <v>1.61</v>
      </c>
      <c r="E167" s="210" t="s">
        <v>188</v>
      </c>
    </row>
    <row r="168" spans="1:5" ht="15.75" thickBot="1" x14ac:dyDescent="0.3">
      <c r="A168" s="209">
        <v>46121</v>
      </c>
      <c r="B168" s="213" t="s">
        <v>170</v>
      </c>
      <c r="C168" s="210" t="s">
        <v>182</v>
      </c>
      <c r="D168" s="211">
        <v>1.56</v>
      </c>
      <c r="E168" s="210" t="s">
        <v>188</v>
      </c>
    </row>
    <row r="169" spans="1:5" ht="15.75" thickBot="1" x14ac:dyDescent="0.3">
      <c r="A169" s="209">
        <v>46121</v>
      </c>
      <c r="B169" s="213" t="s">
        <v>170</v>
      </c>
      <c r="C169" s="210" t="s">
        <v>182</v>
      </c>
      <c r="D169" s="211">
        <v>1.56</v>
      </c>
      <c r="E169" s="210" t="s">
        <v>188</v>
      </c>
    </row>
    <row r="170" spans="1:5" ht="15.75" thickBot="1" x14ac:dyDescent="0.3">
      <c r="A170" s="209">
        <v>46121</v>
      </c>
      <c r="B170" s="213" t="s">
        <v>170</v>
      </c>
      <c r="C170" s="210" t="s">
        <v>182</v>
      </c>
      <c r="D170" s="211">
        <v>1.6</v>
      </c>
      <c r="E170" s="210" t="s">
        <v>188</v>
      </c>
    </row>
    <row r="171" spans="1:5" ht="15.75" thickBot="1" x14ac:dyDescent="0.3">
      <c r="A171" s="209">
        <v>46121</v>
      </c>
      <c r="B171" s="213" t="s">
        <v>170</v>
      </c>
      <c r="C171" s="210" t="s">
        <v>182</v>
      </c>
      <c r="D171" s="211">
        <v>1.62</v>
      </c>
      <c r="E171" s="210" t="s">
        <v>188</v>
      </c>
    </row>
    <row r="172" spans="1:5" ht="15.75" thickBot="1" x14ac:dyDescent="0.3">
      <c r="A172" s="209">
        <v>46121</v>
      </c>
      <c r="B172" s="213" t="s">
        <v>170</v>
      </c>
      <c r="C172" s="210" t="s">
        <v>182</v>
      </c>
      <c r="D172" s="211">
        <v>1.55</v>
      </c>
      <c r="E172" s="210" t="s">
        <v>188</v>
      </c>
    </row>
    <row r="173" spans="1:5" ht="15.75" thickBot="1" x14ac:dyDescent="0.3">
      <c r="A173" s="209">
        <v>46121</v>
      </c>
      <c r="B173" s="213" t="s">
        <v>170</v>
      </c>
      <c r="C173" s="210" t="s">
        <v>182</v>
      </c>
      <c r="D173" s="211">
        <v>1.58</v>
      </c>
      <c r="E173" s="210" t="s">
        <v>188</v>
      </c>
    </row>
    <row r="174" spans="1:5" ht="15.75" thickBot="1" x14ac:dyDescent="0.3">
      <c r="A174" s="209">
        <v>46121</v>
      </c>
      <c r="B174" s="213" t="s">
        <v>170</v>
      </c>
      <c r="C174" s="210" t="s">
        <v>182</v>
      </c>
      <c r="D174" s="211">
        <v>1.52</v>
      </c>
      <c r="E174" s="210" t="s">
        <v>188</v>
      </c>
    </row>
    <row r="175" spans="1:5" ht="15.75" thickBot="1" x14ac:dyDescent="0.3">
      <c r="A175" s="209">
        <v>46121</v>
      </c>
      <c r="B175" s="213" t="s">
        <v>170</v>
      </c>
      <c r="C175" s="210" t="s">
        <v>185</v>
      </c>
      <c r="D175" s="211">
        <v>1.58</v>
      </c>
      <c r="E175" s="210" t="s">
        <v>188</v>
      </c>
    </row>
    <row r="176" spans="1:5" ht="15.75" thickBot="1" x14ac:dyDescent="0.3">
      <c r="A176" s="209">
        <v>46121</v>
      </c>
      <c r="B176" s="213" t="s">
        <v>170</v>
      </c>
      <c r="C176" s="210" t="s">
        <v>182</v>
      </c>
      <c r="D176" s="211">
        <v>1.61</v>
      </c>
      <c r="E176" s="210" t="s">
        <v>188</v>
      </c>
    </row>
    <row r="177" spans="1:5" ht="15.75" thickBot="1" x14ac:dyDescent="0.3">
      <c r="A177" s="209">
        <v>46121</v>
      </c>
      <c r="B177" s="213" t="s">
        <v>170</v>
      </c>
      <c r="C177" s="210" t="s">
        <v>182</v>
      </c>
      <c r="D177" s="211">
        <v>1.59</v>
      </c>
      <c r="E177" s="210" t="s">
        <v>188</v>
      </c>
    </row>
    <row r="178" spans="1:5" ht="15.75" thickBot="1" x14ac:dyDescent="0.3">
      <c r="A178" s="209">
        <v>46121</v>
      </c>
      <c r="B178" s="213" t="s">
        <v>170</v>
      </c>
      <c r="C178" s="210" t="s">
        <v>187</v>
      </c>
      <c r="D178" s="211">
        <v>1.71</v>
      </c>
      <c r="E178" s="210" t="s">
        <v>188</v>
      </c>
    </row>
    <row r="179" spans="1:5" ht="15.75" thickBot="1" x14ac:dyDescent="0.3">
      <c r="A179" s="209">
        <v>46121</v>
      </c>
      <c r="B179" s="213" t="s">
        <v>170</v>
      </c>
      <c r="C179" s="210" t="s">
        <v>183</v>
      </c>
      <c r="D179" s="211">
        <v>1.66</v>
      </c>
      <c r="E179" s="210" t="s">
        <v>188</v>
      </c>
    </row>
    <row r="180" spans="1:5" ht="15.75" thickBot="1" x14ac:dyDescent="0.3">
      <c r="A180" s="209">
        <v>46121</v>
      </c>
      <c r="B180" s="213" t="s">
        <v>170</v>
      </c>
      <c r="C180" s="210" t="s">
        <v>183</v>
      </c>
      <c r="D180" s="211">
        <v>1.79</v>
      </c>
      <c r="E180" s="210" t="s">
        <v>188</v>
      </c>
    </row>
    <row r="181" spans="1:5" ht="15.75" thickBot="1" x14ac:dyDescent="0.3">
      <c r="A181" s="209">
        <v>46121</v>
      </c>
      <c r="B181" s="213" t="s">
        <v>170</v>
      </c>
      <c r="C181" s="210" t="s">
        <v>182</v>
      </c>
      <c r="D181" s="211">
        <v>1.63</v>
      </c>
      <c r="E181" s="210" t="s">
        <v>188</v>
      </c>
    </row>
    <row r="182" spans="1:5" ht="15.75" thickBot="1" x14ac:dyDescent="0.3">
      <c r="A182" s="209">
        <v>46121</v>
      </c>
      <c r="B182" s="213" t="s">
        <v>170</v>
      </c>
      <c r="C182" s="210" t="s">
        <v>182</v>
      </c>
      <c r="D182" s="211">
        <v>1.65</v>
      </c>
      <c r="E182" s="210" t="s">
        <v>188</v>
      </c>
    </row>
    <row r="183" spans="1:5" ht="15.75" thickBot="1" x14ac:dyDescent="0.3">
      <c r="A183" s="209">
        <v>46121</v>
      </c>
      <c r="B183" s="213" t="s">
        <v>170</v>
      </c>
      <c r="C183" s="210" t="s">
        <v>183</v>
      </c>
      <c r="D183" s="211">
        <v>1.74</v>
      </c>
      <c r="E183" s="210" t="s">
        <v>188</v>
      </c>
    </row>
    <row r="184" spans="1:5" ht="15.75" thickBot="1" x14ac:dyDescent="0.3">
      <c r="A184" s="209">
        <v>46121</v>
      </c>
      <c r="B184" s="213" t="s">
        <v>170</v>
      </c>
      <c r="C184" s="210" t="s">
        <v>182</v>
      </c>
      <c r="D184" s="211">
        <v>1.65</v>
      </c>
      <c r="E184" s="210" t="s">
        <v>188</v>
      </c>
    </row>
    <row r="185" spans="1:5" ht="15.75" thickBot="1" x14ac:dyDescent="0.3">
      <c r="A185" s="209">
        <v>46121</v>
      </c>
      <c r="B185" s="213" t="s">
        <v>170</v>
      </c>
      <c r="C185" s="210" t="s">
        <v>182</v>
      </c>
      <c r="D185" s="211">
        <v>1.56</v>
      </c>
      <c r="E185" s="210" t="s">
        <v>191</v>
      </c>
    </row>
    <row r="186" spans="1:5" ht="15.75" thickBot="1" x14ac:dyDescent="0.3">
      <c r="A186" s="209">
        <v>46121</v>
      </c>
      <c r="B186" s="213" t="s">
        <v>170</v>
      </c>
      <c r="C186" s="210" t="s">
        <v>183</v>
      </c>
      <c r="D186" s="211">
        <v>1.56</v>
      </c>
      <c r="E186" s="210" t="s">
        <v>188</v>
      </c>
    </row>
    <row r="187" spans="1:5" ht="15.75" thickBot="1" x14ac:dyDescent="0.3">
      <c r="A187" s="209">
        <v>46122</v>
      </c>
      <c r="B187" s="213" t="s">
        <v>170</v>
      </c>
      <c r="C187" s="210" t="s">
        <v>183</v>
      </c>
      <c r="D187" s="211">
        <v>1.61</v>
      </c>
      <c r="E187" s="210" t="s">
        <v>188</v>
      </c>
    </row>
    <row r="188" spans="1:5" ht="15.75" thickBot="1" x14ac:dyDescent="0.3">
      <c r="A188" s="209">
        <v>46122</v>
      </c>
      <c r="B188" s="213" t="s">
        <v>170</v>
      </c>
      <c r="C188" s="210" t="s">
        <v>184</v>
      </c>
      <c r="D188" s="211">
        <v>1.74</v>
      </c>
      <c r="E188" s="210" t="s">
        <v>188</v>
      </c>
    </row>
    <row r="189" spans="1:5" ht="15.75" thickBot="1" x14ac:dyDescent="0.3">
      <c r="A189" s="209">
        <v>46122</v>
      </c>
      <c r="B189" s="213" t="s">
        <v>170</v>
      </c>
      <c r="C189" s="210" t="s">
        <v>182</v>
      </c>
      <c r="D189" s="211">
        <v>1.58</v>
      </c>
      <c r="E189" s="210" t="s">
        <v>188</v>
      </c>
    </row>
    <row r="190" spans="1:5" ht="15.75" thickBot="1" x14ac:dyDescent="0.3">
      <c r="A190" s="209">
        <v>46122</v>
      </c>
      <c r="B190" s="213" t="s">
        <v>170</v>
      </c>
      <c r="C190" s="210" t="s">
        <v>182</v>
      </c>
      <c r="D190" s="211">
        <v>1.56</v>
      </c>
      <c r="E190" s="210" t="s">
        <v>188</v>
      </c>
    </row>
    <row r="191" spans="1:5" ht="15.75" thickBot="1" x14ac:dyDescent="0.3">
      <c r="A191" s="209">
        <v>46122</v>
      </c>
      <c r="B191" s="213" t="s">
        <v>170</v>
      </c>
      <c r="C191" s="210" t="s">
        <v>182</v>
      </c>
      <c r="D191" s="211">
        <v>1.6</v>
      </c>
      <c r="E191" s="210" t="s">
        <v>188</v>
      </c>
    </row>
    <row r="192" spans="1:5" ht="15.75" thickBot="1" x14ac:dyDescent="0.3">
      <c r="A192" s="209">
        <v>46122</v>
      </c>
      <c r="B192" s="213" t="s">
        <v>170</v>
      </c>
      <c r="C192" s="210" t="s">
        <v>182</v>
      </c>
      <c r="D192" s="211">
        <v>1.62</v>
      </c>
      <c r="E192" s="210" t="s">
        <v>188</v>
      </c>
    </row>
    <row r="193" spans="1:5" ht="15.75" thickBot="1" x14ac:dyDescent="0.3">
      <c r="A193" s="209">
        <v>46122</v>
      </c>
      <c r="B193" s="213" t="s">
        <v>170</v>
      </c>
      <c r="C193" s="210" t="s">
        <v>182</v>
      </c>
      <c r="D193" s="211">
        <v>1.55</v>
      </c>
      <c r="E193" s="210" t="s">
        <v>188</v>
      </c>
    </row>
    <row r="194" spans="1:5" ht="15.75" thickBot="1" x14ac:dyDescent="0.3">
      <c r="A194" s="209">
        <v>46122</v>
      </c>
      <c r="B194" s="213" t="s">
        <v>170</v>
      </c>
      <c r="C194" s="210" t="s">
        <v>182</v>
      </c>
      <c r="D194" s="211">
        <v>1.58</v>
      </c>
      <c r="E194" s="210" t="s">
        <v>188</v>
      </c>
    </row>
    <row r="195" spans="1:5" ht="15.75" thickBot="1" x14ac:dyDescent="0.3">
      <c r="A195" s="209">
        <v>46122</v>
      </c>
      <c r="B195" s="213" t="s">
        <v>170</v>
      </c>
      <c r="C195" s="210" t="s">
        <v>182</v>
      </c>
      <c r="D195" s="211">
        <v>1.52</v>
      </c>
      <c r="E195" s="210" t="s">
        <v>188</v>
      </c>
    </row>
    <row r="196" spans="1:5" ht="15.75" thickBot="1" x14ac:dyDescent="0.3">
      <c r="A196" s="209">
        <v>46122</v>
      </c>
      <c r="B196" s="213" t="s">
        <v>170</v>
      </c>
      <c r="C196" s="210" t="s">
        <v>182</v>
      </c>
      <c r="D196" s="211">
        <v>1.61</v>
      </c>
      <c r="E196" s="210" t="s">
        <v>188</v>
      </c>
    </row>
    <row r="197" spans="1:5" ht="15.75" thickBot="1" x14ac:dyDescent="0.3">
      <c r="A197" s="209">
        <v>46122</v>
      </c>
      <c r="B197" s="213" t="s">
        <v>170</v>
      </c>
      <c r="C197" s="210" t="s">
        <v>182</v>
      </c>
      <c r="D197" s="211">
        <v>1.59</v>
      </c>
      <c r="E197" s="210" t="s">
        <v>188</v>
      </c>
    </row>
    <row r="198" spans="1:5" ht="15.75" thickBot="1" x14ac:dyDescent="0.3">
      <c r="A198" s="209">
        <v>46122</v>
      </c>
      <c r="B198" s="213" t="s">
        <v>170</v>
      </c>
      <c r="C198" s="210" t="s">
        <v>187</v>
      </c>
      <c r="D198" s="211">
        <v>1.71</v>
      </c>
      <c r="E198" s="210" t="s">
        <v>188</v>
      </c>
    </row>
    <row r="199" spans="1:5" ht="15.75" thickBot="1" x14ac:dyDescent="0.3">
      <c r="A199" s="209">
        <v>46122</v>
      </c>
      <c r="B199" s="213" t="s">
        <v>170</v>
      </c>
      <c r="C199" s="210" t="s">
        <v>183</v>
      </c>
      <c r="D199" s="211">
        <v>1.66</v>
      </c>
      <c r="E199" s="210" t="s">
        <v>188</v>
      </c>
    </row>
    <row r="200" spans="1:5" ht="15.75" thickBot="1" x14ac:dyDescent="0.3">
      <c r="A200" s="209">
        <v>46122</v>
      </c>
      <c r="B200" s="213" t="s">
        <v>170</v>
      </c>
      <c r="C200" s="210" t="s">
        <v>183</v>
      </c>
      <c r="D200" s="211">
        <v>1.79</v>
      </c>
      <c r="E200" s="210" t="s">
        <v>188</v>
      </c>
    </row>
    <row r="201" spans="1:5" ht="15.75" thickBot="1" x14ac:dyDescent="0.3">
      <c r="A201" s="209">
        <v>46122</v>
      </c>
      <c r="B201" s="213" t="s">
        <v>170</v>
      </c>
      <c r="C201" s="210" t="s">
        <v>182</v>
      </c>
      <c r="D201" s="211">
        <v>1.65</v>
      </c>
      <c r="E201" s="210" t="s">
        <v>188</v>
      </c>
    </row>
    <row r="202" spans="1:5" ht="15.75" thickBot="1" x14ac:dyDescent="0.3">
      <c r="A202" s="209">
        <v>46122</v>
      </c>
      <c r="B202" s="213" t="s">
        <v>170</v>
      </c>
      <c r="C202" s="210" t="s">
        <v>182</v>
      </c>
      <c r="D202" s="211">
        <v>1.63</v>
      </c>
      <c r="E202" s="210" t="s">
        <v>188</v>
      </c>
    </row>
    <row r="203" spans="1:5" ht="15.75" thickBot="1" x14ac:dyDescent="0.3">
      <c r="A203" s="209">
        <v>46122</v>
      </c>
      <c r="B203" s="213" t="s">
        <v>170</v>
      </c>
      <c r="C203" s="210" t="s">
        <v>182</v>
      </c>
      <c r="D203" s="211">
        <v>1.63</v>
      </c>
      <c r="E203" s="210" t="s">
        <v>188</v>
      </c>
    </row>
    <row r="204" spans="1:5" ht="15.75" thickBot="1" x14ac:dyDescent="0.3">
      <c r="A204" s="209">
        <v>46123</v>
      </c>
      <c r="B204" s="213" t="s">
        <v>170</v>
      </c>
      <c r="C204" s="210" t="s">
        <v>183</v>
      </c>
      <c r="D204" s="211">
        <v>1.77</v>
      </c>
      <c r="E204" s="210" t="s">
        <v>188</v>
      </c>
    </row>
    <row r="205" spans="1:5" ht="15.75" thickBot="1" x14ac:dyDescent="0.3">
      <c r="A205" s="209">
        <v>46123</v>
      </c>
      <c r="B205" s="213" t="s">
        <v>170</v>
      </c>
      <c r="C205" s="210" t="s">
        <v>183</v>
      </c>
      <c r="D205" s="211">
        <v>1.61</v>
      </c>
      <c r="E205" s="210" t="s">
        <v>188</v>
      </c>
    </row>
    <row r="206" spans="1:5" ht="15.75" thickBot="1" x14ac:dyDescent="0.3">
      <c r="A206" s="209">
        <v>46123</v>
      </c>
      <c r="B206" s="213" t="s">
        <v>170</v>
      </c>
      <c r="C206" s="210" t="s">
        <v>183</v>
      </c>
      <c r="D206" s="211">
        <v>1.74</v>
      </c>
      <c r="E206" s="210" t="s">
        <v>188</v>
      </c>
    </row>
    <row r="207" spans="1:5" ht="15.75" thickBot="1" x14ac:dyDescent="0.3">
      <c r="A207" s="209">
        <v>46123</v>
      </c>
      <c r="B207" s="213" t="s">
        <v>170</v>
      </c>
      <c r="C207" s="210" t="s">
        <v>183</v>
      </c>
      <c r="D207" s="211">
        <v>1.74</v>
      </c>
      <c r="E207" s="210" t="s">
        <v>188</v>
      </c>
    </row>
    <row r="208" spans="1:5" ht="15.75" thickBot="1" x14ac:dyDescent="0.3">
      <c r="A208" s="209">
        <v>46123</v>
      </c>
      <c r="B208" s="213" t="s">
        <v>170</v>
      </c>
      <c r="C208" s="210" t="s">
        <v>183</v>
      </c>
      <c r="D208" s="211">
        <v>1.74</v>
      </c>
      <c r="E208" s="210" t="s">
        <v>188</v>
      </c>
    </row>
    <row r="209" spans="1:5" ht="15.75" thickBot="1" x14ac:dyDescent="0.3">
      <c r="A209" s="209">
        <v>46124</v>
      </c>
      <c r="B209" s="213" t="s">
        <v>170</v>
      </c>
      <c r="C209" s="210" t="s">
        <v>183</v>
      </c>
      <c r="D209" s="211">
        <v>1.77</v>
      </c>
      <c r="E209" s="210" t="s">
        <v>188</v>
      </c>
    </row>
    <row r="210" spans="1:5" ht="15.75" thickBot="1" x14ac:dyDescent="0.3">
      <c r="A210" s="209">
        <v>46124</v>
      </c>
      <c r="B210" s="213" t="s">
        <v>170</v>
      </c>
      <c r="C210" s="210" t="s">
        <v>183</v>
      </c>
      <c r="D210" s="211">
        <v>1.74</v>
      </c>
      <c r="E210" s="210" t="s">
        <v>188</v>
      </c>
    </row>
    <row r="211" spans="1:5" ht="15.75" thickBot="1" x14ac:dyDescent="0.3">
      <c r="A211" s="209">
        <v>46124</v>
      </c>
      <c r="B211" s="213" t="s">
        <v>170</v>
      </c>
      <c r="C211" s="210" t="s">
        <v>183</v>
      </c>
      <c r="D211" s="211">
        <v>1.74</v>
      </c>
      <c r="E211" s="210" t="s">
        <v>188</v>
      </c>
    </row>
    <row r="212" spans="1:5" ht="15.75" thickBot="1" x14ac:dyDescent="0.3">
      <c r="A212" s="209">
        <v>46124</v>
      </c>
      <c r="B212" s="213" t="s">
        <v>170</v>
      </c>
      <c r="C212" s="210" t="s">
        <v>183</v>
      </c>
      <c r="D212" s="211">
        <v>1.74</v>
      </c>
      <c r="E212" s="210" t="s">
        <v>188</v>
      </c>
    </row>
    <row r="213" spans="1:5" ht="15.75" thickBot="1" x14ac:dyDescent="0.3">
      <c r="A213" s="209">
        <v>46125</v>
      </c>
      <c r="B213" s="213" t="s">
        <v>170</v>
      </c>
      <c r="C213" s="210" t="s">
        <v>183</v>
      </c>
      <c r="D213" s="211">
        <v>1.77</v>
      </c>
      <c r="E213" s="210" t="s">
        <v>188</v>
      </c>
    </row>
    <row r="214" spans="1:5" ht="15.75" thickBot="1" x14ac:dyDescent="0.3">
      <c r="A214" s="209">
        <v>46125</v>
      </c>
      <c r="B214" s="213" t="s">
        <v>170</v>
      </c>
      <c r="C214" s="210" t="s">
        <v>183</v>
      </c>
      <c r="D214" s="211">
        <v>1.74</v>
      </c>
      <c r="E214" s="210" t="s">
        <v>188</v>
      </c>
    </row>
    <row r="215" spans="1:5" ht="15.75" thickBot="1" x14ac:dyDescent="0.3">
      <c r="A215" s="209">
        <v>46125</v>
      </c>
      <c r="B215" s="213" t="s">
        <v>170</v>
      </c>
      <c r="C215" s="210" t="s">
        <v>183</v>
      </c>
      <c r="D215" s="211">
        <v>1.56</v>
      </c>
      <c r="E215" s="210" t="s">
        <v>188</v>
      </c>
    </row>
    <row r="216" spans="1:5" ht="15.75" thickBot="1" x14ac:dyDescent="0.3">
      <c r="A216" s="209">
        <v>46125</v>
      </c>
      <c r="B216" s="213" t="s">
        <v>170</v>
      </c>
      <c r="C216" s="210" t="s">
        <v>183</v>
      </c>
      <c r="D216" s="211">
        <v>1.61</v>
      </c>
      <c r="E216" s="210" t="s">
        <v>188</v>
      </c>
    </row>
    <row r="217" spans="1:5" ht="15.75" thickBot="1" x14ac:dyDescent="0.3">
      <c r="A217" s="209">
        <v>46125</v>
      </c>
      <c r="B217" s="213" t="s">
        <v>170</v>
      </c>
      <c r="C217" s="210" t="s">
        <v>184</v>
      </c>
      <c r="D217" s="211">
        <v>1.74</v>
      </c>
      <c r="E217" s="210" t="s">
        <v>188</v>
      </c>
    </row>
    <row r="218" spans="1:5" ht="15.75" thickBot="1" x14ac:dyDescent="0.3">
      <c r="A218" s="209">
        <v>46125</v>
      </c>
      <c r="B218" s="213" t="s">
        <v>170</v>
      </c>
      <c r="C218" s="210" t="s">
        <v>182</v>
      </c>
      <c r="D218" s="211">
        <v>1.74</v>
      </c>
      <c r="E218" s="210" t="s">
        <v>188</v>
      </c>
    </row>
    <row r="219" spans="1:5" ht="15.75" thickBot="1" x14ac:dyDescent="0.3">
      <c r="A219" s="209">
        <v>46125</v>
      </c>
      <c r="B219" s="213" t="s">
        <v>170</v>
      </c>
      <c r="C219" s="210" t="s">
        <v>182</v>
      </c>
      <c r="D219" s="211">
        <v>1.58</v>
      </c>
      <c r="E219" s="210" t="s">
        <v>188</v>
      </c>
    </row>
    <row r="220" spans="1:5" ht="15.75" thickBot="1" x14ac:dyDescent="0.3">
      <c r="A220" s="209">
        <v>46125</v>
      </c>
      <c r="B220" s="213" t="s">
        <v>170</v>
      </c>
      <c r="C220" s="210" t="s">
        <v>182</v>
      </c>
      <c r="D220" s="211">
        <v>1.61</v>
      </c>
      <c r="E220" s="210" t="s">
        <v>188</v>
      </c>
    </row>
    <row r="221" spans="1:5" ht="15.75" thickBot="1" x14ac:dyDescent="0.3">
      <c r="A221" s="209">
        <v>46125</v>
      </c>
      <c r="B221" s="213" t="s">
        <v>170</v>
      </c>
      <c r="C221" s="210" t="s">
        <v>182</v>
      </c>
      <c r="D221" s="211">
        <v>1.56</v>
      </c>
      <c r="E221" s="210" t="s">
        <v>188</v>
      </c>
    </row>
    <row r="222" spans="1:5" ht="15.75" thickBot="1" x14ac:dyDescent="0.3">
      <c r="A222" s="209">
        <v>46125</v>
      </c>
      <c r="B222" s="213" t="s">
        <v>170</v>
      </c>
      <c r="C222" s="210" t="s">
        <v>182</v>
      </c>
      <c r="D222" s="211">
        <v>1.56</v>
      </c>
      <c r="E222" s="210" t="s">
        <v>188</v>
      </c>
    </row>
    <row r="223" spans="1:5" ht="15.75" thickBot="1" x14ac:dyDescent="0.3">
      <c r="A223" s="209">
        <v>46125</v>
      </c>
      <c r="B223" s="213" t="s">
        <v>170</v>
      </c>
      <c r="C223" s="210" t="s">
        <v>182</v>
      </c>
      <c r="D223" s="211">
        <v>1.62</v>
      </c>
      <c r="E223" s="210" t="s">
        <v>188</v>
      </c>
    </row>
    <row r="224" spans="1:5" ht="15.75" thickBot="1" x14ac:dyDescent="0.3">
      <c r="A224" s="209">
        <v>46125</v>
      </c>
      <c r="B224" s="213" t="s">
        <v>170</v>
      </c>
      <c r="C224" s="210" t="s">
        <v>182</v>
      </c>
      <c r="D224" s="211">
        <v>1.55</v>
      </c>
      <c r="E224" s="210" t="s">
        <v>188</v>
      </c>
    </row>
    <row r="225" spans="1:5" ht="15.75" thickBot="1" x14ac:dyDescent="0.3">
      <c r="A225" s="209">
        <v>46125</v>
      </c>
      <c r="B225" s="213" t="s">
        <v>170</v>
      </c>
      <c r="C225" s="210" t="s">
        <v>182</v>
      </c>
      <c r="D225" s="211">
        <v>1.58</v>
      </c>
      <c r="E225" s="210" t="s">
        <v>188</v>
      </c>
    </row>
    <row r="226" spans="1:5" ht="15.75" thickBot="1" x14ac:dyDescent="0.3">
      <c r="A226" s="209">
        <v>46125</v>
      </c>
      <c r="B226" s="213" t="s">
        <v>170</v>
      </c>
      <c r="C226" s="210" t="s">
        <v>182</v>
      </c>
      <c r="D226" s="211">
        <v>1.52</v>
      </c>
      <c r="E226" s="210" t="s">
        <v>188</v>
      </c>
    </row>
    <row r="227" spans="1:5" ht="15.75" thickBot="1" x14ac:dyDescent="0.3">
      <c r="A227" s="209">
        <v>46125</v>
      </c>
      <c r="B227" s="213" t="s">
        <v>170</v>
      </c>
      <c r="C227" s="210" t="s">
        <v>185</v>
      </c>
      <c r="D227" s="211">
        <v>1.58</v>
      </c>
      <c r="E227" s="210" t="s">
        <v>188</v>
      </c>
    </row>
    <row r="228" spans="1:5" ht="15.75" thickBot="1" x14ac:dyDescent="0.3">
      <c r="A228" s="209">
        <v>46125</v>
      </c>
      <c r="B228" s="213" t="s">
        <v>170</v>
      </c>
      <c r="C228" s="210" t="s">
        <v>182</v>
      </c>
      <c r="D228" s="211">
        <v>1.61</v>
      </c>
      <c r="E228" s="210" t="s">
        <v>188</v>
      </c>
    </row>
    <row r="229" spans="1:5" ht="15.75" thickBot="1" x14ac:dyDescent="0.3">
      <c r="A229" s="209">
        <v>46125</v>
      </c>
      <c r="B229" s="213" t="s">
        <v>170</v>
      </c>
      <c r="C229" s="210" t="s">
        <v>182</v>
      </c>
      <c r="D229" s="211">
        <v>1.59</v>
      </c>
      <c r="E229" s="210" t="s">
        <v>188</v>
      </c>
    </row>
    <row r="230" spans="1:5" ht="15.75" thickBot="1" x14ac:dyDescent="0.3">
      <c r="A230" s="209">
        <v>46125</v>
      </c>
      <c r="B230" s="213" t="s">
        <v>170</v>
      </c>
      <c r="C230" s="210" t="s">
        <v>182</v>
      </c>
      <c r="D230" s="211">
        <v>1.51</v>
      </c>
      <c r="E230" s="210" t="s">
        <v>188</v>
      </c>
    </row>
    <row r="231" spans="1:5" ht="15.75" thickBot="1" x14ac:dyDescent="0.3">
      <c r="A231" s="209">
        <v>46125</v>
      </c>
      <c r="B231" s="213" t="s">
        <v>170</v>
      </c>
      <c r="C231" s="210" t="s">
        <v>186</v>
      </c>
      <c r="D231" s="211">
        <v>1.63</v>
      </c>
      <c r="E231" s="210" t="s">
        <v>189</v>
      </c>
    </row>
    <row r="232" spans="1:5" ht="15.75" thickBot="1" x14ac:dyDescent="0.3">
      <c r="A232" s="209">
        <v>46125</v>
      </c>
      <c r="B232" s="213" t="s">
        <v>170</v>
      </c>
      <c r="C232" s="210" t="s">
        <v>187</v>
      </c>
      <c r="D232" s="211">
        <v>1.71</v>
      </c>
      <c r="E232" s="210" t="s">
        <v>188</v>
      </c>
    </row>
    <row r="233" spans="1:5" ht="15.75" thickBot="1" x14ac:dyDescent="0.3">
      <c r="A233" s="209">
        <v>46125</v>
      </c>
      <c r="B233" s="213" t="s">
        <v>170</v>
      </c>
      <c r="C233" s="210" t="s">
        <v>183</v>
      </c>
      <c r="D233" s="211">
        <v>1.79</v>
      </c>
      <c r="E233" s="210" t="s">
        <v>188</v>
      </c>
    </row>
    <row r="234" spans="1:5" ht="15.75" thickBot="1" x14ac:dyDescent="0.3">
      <c r="A234" s="209">
        <v>46125</v>
      </c>
      <c r="B234" s="213" t="s">
        <v>170</v>
      </c>
      <c r="C234" s="210" t="s">
        <v>182</v>
      </c>
      <c r="D234" s="211">
        <v>1.63</v>
      </c>
      <c r="E234" s="210" t="s">
        <v>188</v>
      </c>
    </row>
    <row r="235" spans="1:5" ht="15.75" thickBot="1" x14ac:dyDescent="0.3">
      <c r="A235" s="209">
        <v>46125</v>
      </c>
      <c r="B235" s="213" t="s">
        <v>170</v>
      </c>
      <c r="C235" s="210" t="s">
        <v>183</v>
      </c>
      <c r="D235" s="211">
        <v>1.74</v>
      </c>
      <c r="E235" s="210" t="s">
        <v>188</v>
      </c>
    </row>
    <row r="236" spans="1:5" ht="15.75" thickBot="1" x14ac:dyDescent="0.3">
      <c r="A236" s="209">
        <v>46125</v>
      </c>
      <c r="B236" s="213" t="s">
        <v>170</v>
      </c>
      <c r="C236" s="210" t="s">
        <v>183</v>
      </c>
      <c r="D236" s="211">
        <v>1.74</v>
      </c>
      <c r="E236" s="210" t="s">
        <v>188</v>
      </c>
    </row>
    <row r="237" spans="1:5" ht="15.75" thickBot="1" x14ac:dyDescent="0.3">
      <c r="A237" s="209">
        <v>46126</v>
      </c>
      <c r="B237" s="213" t="s">
        <v>170</v>
      </c>
      <c r="C237" s="210" t="s">
        <v>183</v>
      </c>
      <c r="D237" s="211">
        <v>1.77</v>
      </c>
      <c r="E237" s="210" t="s">
        <v>188</v>
      </c>
    </row>
    <row r="238" spans="1:5" ht="15.75" thickBot="1" x14ac:dyDescent="0.3">
      <c r="A238" s="209">
        <v>46126</v>
      </c>
      <c r="B238" s="213" t="s">
        <v>170</v>
      </c>
      <c r="C238" s="210" t="s">
        <v>182</v>
      </c>
      <c r="D238" s="211">
        <v>1.69</v>
      </c>
      <c r="E238" s="210" t="s">
        <v>188</v>
      </c>
    </row>
    <row r="239" spans="1:5" ht="15.75" thickBot="1" x14ac:dyDescent="0.3">
      <c r="A239" s="209">
        <v>46126</v>
      </c>
      <c r="B239" s="213" t="s">
        <v>170</v>
      </c>
      <c r="C239" s="210" t="s">
        <v>183</v>
      </c>
      <c r="D239" s="211">
        <v>1.74</v>
      </c>
      <c r="E239" s="210" t="s">
        <v>188</v>
      </c>
    </row>
    <row r="240" spans="1:5" ht="15.75" thickBot="1" x14ac:dyDescent="0.3">
      <c r="A240" s="209">
        <v>46126</v>
      </c>
      <c r="B240" s="213" t="s">
        <v>170</v>
      </c>
      <c r="C240" s="210" t="s">
        <v>183</v>
      </c>
      <c r="D240" s="211">
        <v>1.56</v>
      </c>
      <c r="E240" s="210" t="s">
        <v>188</v>
      </c>
    </row>
    <row r="241" spans="1:5" ht="15.75" thickBot="1" x14ac:dyDescent="0.3">
      <c r="A241" s="209">
        <v>46126</v>
      </c>
      <c r="B241" s="213" t="s">
        <v>170</v>
      </c>
      <c r="C241" s="210" t="s">
        <v>183</v>
      </c>
      <c r="D241" s="211">
        <v>1.61</v>
      </c>
      <c r="E241" s="210" t="s">
        <v>188</v>
      </c>
    </row>
    <row r="242" spans="1:5" ht="15.75" thickBot="1" x14ac:dyDescent="0.3">
      <c r="A242" s="209">
        <v>46126</v>
      </c>
      <c r="B242" s="213" t="s">
        <v>170</v>
      </c>
      <c r="C242" s="210" t="s">
        <v>184</v>
      </c>
      <c r="D242" s="211">
        <v>1.74</v>
      </c>
      <c r="E242" s="210" t="s">
        <v>188</v>
      </c>
    </row>
    <row r="243" spans="1:5" ht="15.75" thickBot="1" x14ac:dyDescent="0.3">
      <c r="A243" s="209">
        <v>46126</v>
      </c>
      <c r="B243" s="213" t="s">
        <v>170</v>
      </c>
      <c r="C243" s="210" t="s">
        <v>182</v>
      </c>
      <c r="D243" s="211">
        <v>1.74</v>
      </c>
      <c r="E243" s="210" t="s">
        <v>188</v>
      </c>
    </row>
    <row r="244" spans="1:5" ht="15.75" thickBot="1" x14ac:dyDescent="0.3">
      <c r="A244" s="209">
        <v>46126</v>
      </c>
      <c r="B244" s="213" t="s">
        <v>170</v>
      </c>
      <c r="C244" s="210" t="s">
        <v>182</v>
      </c>
      <c r="D244" s="211">
        <v>1.58</v>
      </c>
      <c r="E244" s="210" t="s">
        <v>188</v>
      </c>
    </row>
    <row r="245" spans="1:5" ht="15.75" thickBot="1" x14ac:dyDescent="0.3">
      <c r="A245" s="209">
        <v>46126</v>
      </c>
      <c r="B245" s="213" t="s">
        <v>170</v>
      </c>
      <c r="C245" s="210" t="s">
        <v>182</v>
      </c>
      <c r="D245" s="211">
        <v>1.61</v>
      </c>
      <c r="E245" s="210" t="s">
        <v>188</v>
      </c>
    </row>
    <row r="246" spans="1:5" ht="15.75" thickBot="1" x14ac:dyDescent="0.3">
      <c r="A246" s="209">
        <v>46126</v>
      </c>
      <c r="B246" s="213" t="s">
        <v>170</v>
      </c>
      <c r="C246" s="210" t="s">
        <v>182</v>
      </c>
      <c r="D246" s="211">
        <v>1.56</v>
      </c>
      <c r="E246" s="210" t="s">
        <v>188</v>
      </c>
    </row>
    <row r="247" spans="1:5" ht="15.75" thickBot="1" x14ac:dyDescent="0.3">
      <c r="A247" s="209">
        <v>46126</v>
      </c>
      <c r="B247" s="213" t="s">
        <v>170</v>
      </c>
      <c r="C247" s="210" t="s">
        <v>182</v>
      </c>
      <c r="D247" s="211">
        <v>1.56</v>
      </c>
      <c r="E247" s="210" t="s">
        <v>188</v>
      </c>
    </row>
    <row r="248" spans="1:5" ht="15.75" thickBot="1" x14ac:dyDescent="0.3">
      <c r="A248" s="209">
        <v>46126</v>
      </c>
      <c r="B248" s="213" t="s">
        <v>170</v>
      </c>
      <c r="C248" s="210" t="s">
        <v>182</v>
      </c>
      <c r="D248" s="211">
        <v>1.6</v>
      </c>
      <c r="E248" s="210" t="s">
        <v>188</v>
      </c>
    </row>
    <row r="249" spans="1:5" ht="15.75" thickBot="1" x14ac:dyDescent="0.3">
      <c r="A249" s="209">
        <v>46126</v>
      </c>
      <c r="B249" s="213" t="s">
        <v>170</v>
      </c>
      <c r="C249" s="210" t="s">
        <v>182</v>
      </c>
      <c r="D249" s="211">
        <v>1.62</v>
      </c>
      <c r="E249" s="210" t="s">
        <v>188</v>
      </c>
    </row>
    <row r="250" spans="1:5" ht="15.75" thickBot="1" x14ac:dyDescent="0.3">
      <c r="A250" s="209">
        <v>46126</v>
      </c>
      <c r="B250" s="213" t="s">
        <v>170</v>
      </c>
      <c r="C250" s="210" t="s">
        <v>182</v>
      </c>
      <c r="D250" s="211">
        <v>1.55</v>
      </c>
      <c r="E250" s="210" t="s">
        <v>188</v>
      </c>
    </row>
    <row r="251" spans="1:5" ht="15.75" thickBot="1" x14ac:dyDescent="0.3">
      <c r="A251" s="209">
        <v>46126</v>
      </c>
      <c r="B251" s="213" t="s">
        <v>170</v>
      </c>
      <c r="C251" s="210" t="s">
        <v>182</v>
      </c>
      <c r="D251" s="211">
        <v>1.58</v>
      </c>
      <c r="E251" s="210" t="s">
        <v>188</v>
      </c>
    </row>
    <row r="252" spans="1:5" ht="15.75" thickBot="1" x14ac:dyDescent="0.3">
      <c r="A252" s="209">
        <v>46126</v>
      </c>
      <c r="B252" s="213" t="s">
        <v>170</v>
      </c>
      <c r="C252" s="210" t="s">
        <v>182</v>
      </c>
      <c r="D252" s="211">
        <v>1.52</v>
      </c>
      <c r="E252" s="210" t="s">
        <v>188</v>
      </c>
    </row>
    <row r="253" spans="1:5" ht="15.75" thickBot="1" x14ac:dyDescent="0.3">
      <c r="A253" s="209">
        <v>46126</v>
      </c>
      <c r="B253" s="213" t="s">
        <v>170</v>
      </c>
      <c r="C253" s="210" t="s">
        <v>182</v>
      </c>
      <c r="D253" s="211">
        <v>1.61</v>
      </c>
      <c r="E253" s="210" t="s">
        <v>188</v>
      </c>
    </row>
    <row r="254" spans="1:5" ht="15.75" thickBot="1" x14ac:dyDescent="0.3">
      <c r="A254" s="209">
        <v>46126</v>
      </c>
      <c r="B254" s="213" t="s">
        <v>170</v>
      </c>
      <c r="C254" s="210" t="s">
        <v>182</v>
      </c>
      <c r="D254" s="211">
        <v>1.59</v>
      </c>
      <c r="E254" s="210" t="s">
        <v>188</v>
      </c>
    </row>
    <row r="255" spans="1:5" ht="15.75" thickBot="1" x14ac:dyDescent="0.3">
      <c r="A255" s="209">
        <v>46126</v>
      </c>
      <c r="B255" s="213" t="s">
        <v>170</v>
      </c>
      <c r="C255" s="210" t="s">
        <v>182</v>
      </c>
      <c r="D255" s="211">
        <v>1.51</v>
      </c>
      <c r="E255" s="210" t="s">
        <v>188</v>
      </c>
    </row>
    <row r="256" spans="1:5" ht="15.75" thickBot="1" x14ac:dyDescent="0.3">
      <c r="A256" s="209">
        <v>46126</v>
      </c>
      <c r="B256" s="213" t="s">
        <v>170</v>
      </c>
      <c r="C256" s="210" t="s">
        <v>186</v>
      </c>
      <c r="D256" s="211">
        <v>1.63</v>
      </c>
      <c r="E256" s="210" t="s">
        <v>189</v>
      </c>
    </row>
    <row r="257" spans="1:5" ht="15.75" thickBot="1" x14ac:dyDescent="0.3">
      <c r="A257" s="209">
        <v>46126</v>
      </c>
      <c r="B257" s="213" t="s">
        <v>170</v>
      </c>
      <c r="C257" s="210" t="s">
        <v>187</v>
      </c>
      <c r="D257" s="211">
        <v>1.71</v>
      </c>
      <c r="E257" s="210" t="s">
        <v>188</v>
      </c>
    </row>
    <row r="258" spans="1:5" ht="15.75" thickBot="1" x14ac:dyDescent="0.3">
      <c r="A258" s="209">
        <v>46126</v>
      </c>
      <c r="B258" s="213" t="s">
        <v>170</v>
      </c>
      <c r="C258" s="210" t="s">
        <v>183</v>
      </c>
      <c r="D258" s="211">
        <v>1.79</v>
      </c>
      <c r="E258" s="210" t="s">
        <v>188</v>
      </c>
    </row>
    <row r="259" spans="1:5" ht="15.75" thickBot="1" x14ac:dyDescent="0.3">
      <c r="A259" s="209">
        <v>46126</v>
      </c>
      <c r="B259" s="213" t="s">
        <v>170</v>
      </c>
      <c r="C259" s="210" t="s">
        <v>182</v>
      </c>
      <c r="D259" s="211">
        <v>1.63</v>
      </c>
      <c r="E259" s="210" t="s">
        <v>188</v>
      </c>
    </row>
    <row r="260" spans="1:5" ht="15.75" thickBot="1" x14ac:dyDescent="0.3">
      <c r="A260" s="209">
        <v>46126</v>
      </c>
      <c r="B260" s="213" t="s">
        <v>170</v>
      </c>
      <c r="C260" s="210" t="s">
        <v>183</v>
      </c>
      <c r="D260" s="211">
        <v>1.74</v>
      </c>
      <c r="E260" s="210" t="s">
        <v>188</v>
      </c>
    </row>
    <row r="261" spans="1:5" ht="15.75" thickBot="1" x14ac:dyDescent="0.3">
      <c r="A261" s="209">
        <v>46126</v>
      </c>
      <c r="B261" s="213" t="s">
        <v>170</v>
      </c>
      <c r="C261" s="210" t="s">
        <v>182</v>
      </c>
      <c r="D261" s="211">
        <v>1.63</v>
      </c>
      <c r="E261" s="210" t="s">
        <v>188</v>
      </c>
    </row>
    <row r="262" spans="1:5" ht="15.75" thickBot="1" x14ac:dyDescent="0.3">
      <c r="A262" s="209">
        <v>46126</v>
      </c>
      <c r="B262" s="213" t="s">
        <v>170</v>
      </c>
      <c r="C262" s="210" t="s">
        <v>182</v>
      </c>
      <c r="D262" s="211">
        <v>1.56</v>
      </c>
      <c r="E262" s="210" t="s">
        <v>188</v>
      </c>
    </row>
    <row r="263" spans="1:5" ht="15.75" thickBot="1" x14ac:dyDescent="0.3">
      <c r="A263" s="209">
        <v>46127</v>
      </c>
      <c r="B263" s="213" t="s">
        <v>170</v>
      </c>
      <c r="C263" s="210" t="s">
        <v>183</v>
      </c>
      <c r="D263" s="211">
        <v>1.74</v>
      </c>
      <c r="E263" s="210" t="s">
        <v>188</v>
      </c>
    </row>
    <row r="264" spans="1:5" ht="15.75" thickBot="1" x14ac:dyDescent="0.3">
      <c r="A264" s="209">
        <v>46127</v>
      </c>
      <c r="B264" s="213" t="s">
        <v>170</v>
      </c>
      <c r="C264" s="210" t="s">
        <v>182</v>
      </c>
      <c r="D264" s="211">
        <v>1.69</v>
      </c>
      <c r="E264" s="210" t="s">
        <v>188</v>
      </c>
    </row>
    <row r="265" spans="1:5" ht="15.75" thickBot="1" x14ac:dyDescent="0.3">
      <c r="A265" s="209">
        <v>46127</v>
      </c>
      <c r="B265" s="213" t="s">
        <v>170</v>
      </c>
      <c r="C265" s="210" t="s">
        <v>183</v>
      </c>
      <c r="D265" s="211">
        <v>1.77</v>
      </c>
      <c r="E265" s="210" t="s">
        <v>188</v>
      </c>
    </row>
    <row r="266" spans="1:5" ht="15.75" thickBot="1" x14ac:dyDescent="0.3">
      <c r="A266" s="209">
        <v>46127</v>
      </c>
      <c r="B266" s="213" t="s">
        <v>170</v>
      </c>
      <c r="C266" s="210" t="s">
        <v>183</v>
      </c>
      <c r="D266" s="211">
        <v>1.56</v>
      </c>
      <c r="E266" s="210" t="s">
        <v>188</v>
      </c>
    </row>
    <row r="267" spans="1:5" ht="15.75" thickBot="1" x14ac:dyDescent="0.3">
      <c r="A267" s="209">
        <v>46127</v>
      </c>
      <c r="B267" s="213" t="s">
        <v>170</v>
      </c>
      <c r="C267" s="210" t="s">
        <v>183</v>
      </c>
      <c r="D267" s="211">
        <v>1.61</v>
      </c>
      <c r="E267" s="210" t="s">
        <v>188</v>
      </c>
    </row>
    <row r="268" spans="1:5" ht="15.75" thickBot="1" x14ac:dyDescent="0.3">
      <c r="A268" s="209">
        <v>46127</v>
      </c>
      <c r="B268" s="213" t="s">
        <v>170</v>
      </c>
      <c r="C268" s="210" t="s">
        <v>184</v>
      </c>
      <c r="D268" s="211">
        <v>1.74</v>
      </c>
      <c r="E268" s="210" t="s">
        <v>188</v>
      </c>
    </row>
    <row r="269" spans="1:5" ht="15.75" thickBot="1" x14ac:dyDescent="0.3">
      <c r="A269" s="209">
        <v>46127</v>
      </c>
      <c r="B269" s="213" t="s">
        <v>170</v>
      </c>
      <c r="C269" s="210" t="s">
        <v>182</v>
      </c>
      <c r="D269" s="211">
        <v>1.74</v>
      </c>
      <c r="E269" s="210" t="s">
        <v>188</v>
      </c>
    </row>
    <row r="270" spans="1:5" ht="15.75" thickBot="1" x14ac:dyDescent="0.3">
      <c r="A270" s="209">
        <v>46127</v>
      </c>
      <c r="B270" s="213" t="s">
        <v>170</v>
      </c>
      <c r="C270" s="210" t="s">
        <v>182</v>
      </c>
      <c r="D270" s="211">
        <v>1.58</v>
      </c>
      <c r="E270" s="210" t="s">
        <v>188</v>
      </c>
    </row>
    <row r="271" spans="1:5" ht="15.75" thickBot="1" x14ac:dyDescent="0.3">
      <c r="A271" s="209">
        <v>46127</v>
      </c>
      <c r="B271" s="213" t="s">
        <v>170</v>
      </c>
      <c r="C271" s="210" t="s">
        <v>182</v>
      </c>
      <c r="D271" s="211">
        <v>1.61</v>
      </c>
      <c r="E271" s="210" t="s">
        <v>188</v>
      </c>
    </row>
    <row r="272" spans="1:5" ht="15.75" thickBot="1" x14ac:dyDescent="0.3">
      <c r="A272" s="209">
        <v>46127</v>
      </c>
      <c r="B272" s="213" t="s">
        <v>170</v>
      </c>
      <c r="C272" s="210" t="s">
        <v>182</v>
      </c>
      <c r="D272" s="211">
        <v>1.56</v>
      </c>
      <c r="E272" s="210" t="s">
        <v>188</v>
      </c>
    </row>
    <row r="273" spans="1:5" ht="15.75" thickBot="1" x14ac:dyDescent="0.3">
      <c r="A273" s="209">
        <v>46127</v>
      </c>
      <c r="B273" s="213" t="s">
        <v>170</v>
      </c>
      <c r="C273" s="210" t="s">
        <v>182</v>
      </c>
      <c r="D273" s="211">
        <v>1.56</v>
      </c>
      <c r="E273" s="210" t="s">
        <v>188</v>
      </c>
    </row>
    <row r="274" spans="1:5" ht="15.75" thickBot="1" x14ac:dyDescent="0.3">
      <c r="A274" s="209">
        <v>46127</v>
      </c>
      <c r="B274" s="213" t="s">
        <v>170</v>
      </c>
      <c r="C274" s="210" t="s">
        <v>182</v>
      </c>
      <c r="D274" s="211">
        <v>1.6</v>
      </c>
      <c r="E274" s="210" t="s">
        <v>188</v>
      </c>
    </row>
    <row r="275" spans="1:5" ht="15.75" thickBot="1" x14ac:dyDescent="0.3">
      <c r="A275" s="209">
        <v>46127</v>
      </c>
      <c r="B275" s="213" t="s">
        <v>170</v>
      </c>
      <c r="C275" s="210" t="s">
        <v>182</v>
      </c>
      <c r="D275" s="211">
        <v>1.62</v>
      </c>
      <c r="E275" s="210" t="s">
        <v>188</v>
      </c>
    </row>
    <row r="276" spans="1:5" ht="15.75" thickBot="1" x14ac:dyDescent="0.3">
      <c r="A276" s="209">
        <v>46127</v>
      </c>
      <c r="B276" s="213" t="s">
        <v>170</v>
      </c>
      <c r="C276" s="210" t="s">
        <v>182</v>
      </c>
      <c r="D276" s="211">
        <v>1.55</v>
      </c>
      <c r="E276" s="210" t="s">
        <v>188</v>
      </c>
    </row>
    <row r="277" spans="1:5" ht="15.75" thickBot="1" x14ac:dyDescent="0.3">
      <c r="A277" s="209">
        <v>46127</v>
      </c>
      <c r="B277" s="213" t="s">
        <v>170</v>
      </c>
      <c r="C277" s="210" t="s">
        <v>182</v>
      </c>
      <c r="D277" s="211">
        <v>1.58</v>
      </c>
      <c r="E277" s="210" t="s">
        <v>188</v>
      </c>
    </row>
    <row r="278" spans="1:5" ht="15.75" thickBot="1" x14ac:dyDescent="0.3">
      <c r="A278" s="209">
        <v>46127</v>
      </c>
      <c r="B278" s="213" t="s">
        <v>170</v>
      </c>
      <c r="C278" s="210" t="s">
        <v>182</v>
      </c>
      <c r="D278" s="211">
        <v>1.52</v>
      </c>
      <c r="E278" s="210" t="s">
        <v>188</v>
      </c>
    </row>
    <row r="279" spans="1:5" ht="15.75" thickBot="1" x14ac:dyDescent="0.3">
      <c r="A279" s="209">
        <v>46127</v>
      </c>
      <c r="B279" s="213" t="s">
        <v>170</v>
      </c>
      <c r="C279" s="210" t="s">
        <v>182</v>
      </c>
      <c r="D279" s="211">
        <v>1.61</v>
      </c>
      <c r="E279" s="210" t="s">
        <v>188</v>
      </c>
    </row>
    <row r="280" spans="1:5" ht="15.75" thickBot="1" x14ac:dyDescent="0.3">
      <c r="A280" s="209">
        <v>46127</v>
      </c>
      <c r="B280" s="213" t="s">
        <v>170</v>
      </c>
      <c r="C280" s="210" t="s">
        <v>182</v>
      </c>
      <c r="D280" s="211">
        <v>1.59</v>
      </c>
      <c r="E280" s="210" t="s">
        <v>188</v>
      </c>
    </row>
    <row r="281" spans="1:5" ht="15.75" thickBot="1" x14ac:dyDescent="0.3">
      <c r="A281" s="209">
        <v>46127</v>
      </c>
      <c r="B281" s="213" t="s">
        <v>170</v>
      </c>
      <c r="C281" s="210" t="s">
        <v>182</v>
      </c>
      <c r="D281" s="211">
        <v>1.51</v>
      </c>
      <c r="E281" s="210" t="s">
        <v>188</v>
      </c>
    </row>
    <row r="282" spans="1:5" ht="15.75" thickBot="1" x14ac:dyDescent="0.3">
      <c r="A282" s="209">
        <v>46127</v>
      </c>
      <c r="B282" s="213" t="s">
        <v>170</v>
      </c>
      <c r="C282" s="210" t="s">
        <v>186</v>
      </c>
      <c r="D282" s="211">
        <v>1.63</v>
      </c>
      <c r="E282" s="210" t="s">
        <v>189</v>
      </c>
    </row>
    <row r="283" spans="1:5" ht="15.75" thickBot="1" x14ac:dyDescent="0.3">
      <c r="A283" s="209">
        <v>46127</v>
      </c>
      <c r="B283" s="213" t="s">
        <v>170</v>
      </c>
      <c r="C283" s="210" t="s">
        <v>187</v>
      </c>
      <c r="D283" s="211">
        <v>1.71</v>
      </c>
      <c r="E283" s="210" t="s">
        <v>188</v>
      </c>
    </row>
    <row r="284" spans="1:5" ht="15.75" thickBot="1" x14ac:dyDescent="0.3">
      <c r="A284" s="209">
        <v>46127</v>
      </c>
      <c r="B284" s="213" t="s">
        <v>170</v>
      </c>
      <c r="C284" s="210" t="s">
        <v>183</v>
      </c>
      <c r="D284" s="211">
        <v>1.79</v>
      </c>
      <c r="E284" s="210" t="s">
        <v>188</v>
      </c>
    </row>
    <row r="285" spans="1:5" ht="15.75" thickBot="1" x14ac:dyDescent="0.3">
      <c r="A285" s="209">
        <v>46127</v>
      </c>
      <c r="B285" s="213" t="s">
        <v>170</v>
      </c>
      <c r="C285" s="210" t="s">
        <v>182</v>
      </c>
      <c r="D285" s="211">
        <v>1.63</v>
      </c>
      <c r="E285" s="210" t="s">
        <v>188</v>
      </c>
    </row>
    <row r="286" spans="1:5" ht="15.75" thickBot="1" x14ac:dyDescent="0.3">
      <c r="A286" s="209">
        <v>46128</v>
      </c>
      <c r="B286" s="213" t="s">
        <v>170</v>
      </c>
      <c r="C286" s="210" t="s">
        <v>182</v>
      </c>
      <c r="D286" s="211">
        <v>1.69</v>
      </c>
      <c r="E286" s="210" t="s">
        <v>188</v>
      </c>
    </row>
    <row r="287" spans="1:5" ht="15.75" thickBot="1" x14ac:dyDescent="0.3">
      <c r="A287" s="209">
        <v>46128</v>
      </c>
      <c r="B287" s="213" t="s">
        <v>170</v>
      </c>
      <c r="C287" s="210" t="s">
        <v>183</v>
      </c>
      <c r="D287" s="211">
        <v>1.61</v>
      </c>
      <c r="E287" s="210" t="s">
        <v>188</v>
      </c>
    </row>
    <row r="288" spans="1:5" ht="15.75" thickBot="1" x14ac:dyDescent="0.3">
      <c r="A288" s="209">
        <v>46128</v>
      </c>
      <c r="B288" s="213" t="s">
        <v>170</v>
      </c>
      <c r="C288" s="210" t="s">
        <v>184</v>
      </c>
      <c r="D288" s="211">
        <v>1.74</v>
      </c>
      <c r="E288" s="210" t="s">
        <v>188</v>
      </c>
    </row>
    <row r="289" spans="1:5" ht="15.75" thickBot="1" x14ac:dyDescent="0.3">
      <c r="A289" s="209">
        <v>46128</v>
      </c>
      <c r="B289" s="213" t="s">
        <v>170</v>
      </c>
      <c r="C289" s="210" t="s">
        <v>182</v>
      </c>
      <c r="D289" s="211">
        <v>1.74</v>
      </c>
      <c r="E289" s="210" t="s">
        <v>188</v>
      </c>
    </row>
    <row r="290" spans="1:5" ht="15.75" thickBot="1" x14ac:dyDescent="0.3">
      <c r="A290" s="209">
        <v>46128</v>
      </c>
      <c r="B290" s="213" t="s">
        <v>170</v>
      </c>
      <c r="C290" s="210" t="s">
        <v>182</v>
      </c>
      <c r="D290" s="211">
        <v>1.58</v>
      </c>
      <c r="E290" s="210" t="s">
        <v>188</v>
      </c>
    </row>
    <row r="291" spans="1:5" ht="15.75" thickBot="1" x14ac:dyDescent="0.3">
      <c r="A291" s="209">
        <v>46128</v>
      </c>
      <c r="B291" s="213" t="s">
        <v>170</v>
      </c>
      <c r="C291" s="210" t="s">
        <v>182</v>
      </c>
      <c r="D291" s="211">
        <v>1.56</v>
      </c>
      <c r="E291" s="210" t="s">
        <v>188</v>
      </c>
    </row>
    <row r="292" spans="1:5" ht="15.75" thickBot="1" x14ac:dyDescent="0.3">
      <c r="A292" s="209">
        <v>46128</v>
      </c>
      <c r="B292" s="213" t="s">
        <v>170</v>
      </c>
      <c r="C292" s="210" t="s">
        <v>182</v>
      </c>
      <c r="D292" s="211">
        <v>1.56</v>
      </c>
      <c r="E292" s="210" t="s">
        <v>188</v>
      </c>
    </row>
    <row r="293" spans="1:5" ht="15.75" thickBot="1" x14ac:dyDescent="0.3">
      <c r="A293" s="209">
        <v>46128</v>
      </c>
      <c r="B293" s="213" t="s">
        <v>170</v>
      </c>
      <c r="C293" s="210" t="s">
        <v>182</v>
      </c>
      <c r="D293" s="211">
        <v>1.6</v>
      </c>
      <c r="E293" s="210" t="s">
        <v>188</v>
      </c>
    </row>
    <row r="294" spans="1:5" ht="15.75" thickBot="1" x14ac:dyDescent="0.3">
      <c r="A294" s="209">
        <v>46128</v>
      </c>
      <c r="B294" s="213" t="s">
        <v>170</v>
      </c>
      <c r="C294" s="210" t="s">
        <v>182</v>
      </c>
      <c r="D294" s="211">
        <v>1.62</v>
      </c>
      <c r="E294" s="210" t="s">
        <v>188</v>
      </c>
    </row>
    <row r="295" spans="1:5" ht="15.75" thickBot="1" x14ac:dyDescent="0.3">
      <c r="A295" s="209">
        <v>46128</v>
      </c>
      <c r="B295" s="213" t="s">
        <v>170</v>
      </c>
      <c r="C295" s="210" t="s">
        <v>182</v>
      </c>
      <c r="D295" s="211">
        <v>1.55</v>
      </c>
      <c r="E295" s="210" t="s">
        <v>188</v>
      </c>
    </row>
    <row r="296" spans="1:5" ht="15.75" thickBot="1" x14ac:dyDescent="0.3">
      <c r="A296" s="209">
        <v>46128</v>
      </c>
      <c r="B296" s="213" t="s">
        <v>170</v>
      </c>
      <c r="C296" s="210" t="s">
        <v>182</v>
      </c>
      <c r="D296" s="211">
        <v>1.58</v>
      </c>
      <c r="E296" s="210" t="s">
        <v>188</v>
      </c>
    </row>
    <row r="297" spans="1:5" ht="15.75" thickBot="1" x14ac:dyDescent="0.3">
      <c r="A297" s="209">
        <v>46128</v>
      </c>
      <c r="B297" s="213" t="s">
        <v>170</v>
      </c>
      <c r="C297" s="210" t="s">
        <v>182</v>
      </c>
      <c r="D297" s="211">
        <v>1.52</v>
      </c>
      <c r="E297" s="210" t="s">
        <v>188</v>
      </c>
    </row>
    <row r="298" spans="1:5" ht="15.75" thickBot="1" x14ac:dyDescent="0.3">
      <c r="A298" s="209">
        <v>46128</v>
      </c>
      <c r="B298" s="213" t="s">
        <v>170</v>
      </c>
      <c r="C298" s="210" t="s">
        <v>182</v>
      </c>
      <c r="D298" s="211">
        <v>1.61</v>
      </c>
      <c r="E298" s="210" t="s">
        <v>188</v>
      </c>
    </row>
    <row r="299" spans="1:5" ht="15.75" thickBot="1" x14ac:dyDescent="0.3">
      <c r="A299" s="209">
        <v>46128</v>
      </c>
      <c r="B299" s="213" t="s">
        <v>170</v>
      </c>
      <c r="C299" s="210" t="s">
        <v>182</v>
      </c>
      <c r="D299" s="211">
        <v>1.59</v>
      </c>
      <c r="E299" s="210" t="s">
        <v>188</v>
      </c>
    </row>
    <row r="300" spans="1:5" ht="15.75" thickBot="1" x14ac:dyDescent="0.3">
      <c r="A300" s="209">
        <v>46128</v>
      </c>
      <c r="B300" s="213" t="s">
        <v>170</v>
      </c>
      <c r="C300" s="210" t="s">
        <v>186</v>
      </c>
      <c r="D300" s="211">
        <v>1.63</v>
      </c>
      <c r="E300" s="210" t="s">
        <v>189</v>
      </c>
    </row>
    <row r="301" spans="1:5" ht="15.75" thickBot="1" x14ac:dyDescent="0.3">
      <c r="A301" s="209">
        <v>46128</v>
      </c>
      <c r="B301" s="213" t="s">
        <v>170</v>
      </c>
      <c r="C301" s="210" t="s">
        <v>187</v>
      </c>
      <c r="D301" s="211">
        <v>1.71</v>
      </c>
      <c r="E301" s="210" t="s">
        <v>188</v>
      </c>
    </row>
    <row r="302" spans="1:5" ht="15.75" thickBot="1" x14ac:dyDescent="0.3">
      <c r="A302" s="209">
        <v>46128</v>
      </c>
      <c r="B302" s="213" t="s">
        <v>170</v>
      </c>
      <c r="C302" s="210" t="s">
        <v>183</v>
      </c>
      <c r="D302" s="211">
        <v>1.79</v>
      </c>
      <c r="E302" s="210" t="s">
        <v>188</v>
      </c>
    </row>
    <row r="303" spans="1:5" ht="15.75" thickBot="1" x14ac:dyDescent="0.3">
      <c r="A303" s="209">
        <v>46128</v>
      </c>
      <c r="B303" s="213" t="s">
        <v>170</v>
      </c>
      <c r="C303" s="210" t="s">
        <v>182</v>
      </c>
      <c r="D303" s="211">
        <v>1.63</v>
      </c>
      <c r="E303" s="210" t="s">
        <v>188</v>
      </c>
    </row>
    <row r="304" spans="1:5" ht="15.75" thickBot="1" x14ac:dyDescent="0.3">
      <c r="A304" s="209">
        <v>46128</v>
      </c>
      <c r="B304" s="213" t="s">
        <v>170</v>
      </c>
      <c r="C304" s="210" t="s">
        <v>182</v>
      </c>
      <c r="D304" s="211">
        <v>1.63</v>
      </c>
      <c r="E304" s="210" t="s">
        <v>188</v>
      </c>
    </row>
    <row r="305" spans="1:5" ht="15.75" thickBot="1" x14ac:dyDescent="0.3">
      <c r="A305" s="209">
        <v>46128</v>
      </c>
      <c r="B305" s="213" t="s">
        <v>170</v>
      </c>
      <c r="C305" s="210" t="s">
        <v>183</v>
      </c>
      <c r="D305" s="211">
        <v>1.56</v>
      </c>
      <c r="E305" s="210" t="s">
        <v>188</v>
      </c>
    </row>
    <row r="306" spans="1:5" ht="15.75" thickBot="1" x14ac:dyDescent="0.3">
      <c r="A306" s="209">
        <v>46129</v>
      </c>
      <c r="B306" s="213" t="s">
        <v>170</v>
      </c>
      <c r="C306" s="210" t="s">
        <v>183</v>
      </c>
      <c r="D306" s="211">
        <v>1.77</v>
      </c>
      <c r="E306" s="210" t="s">
        <v>188</v>
      </c>
    </row>
    <row r="307" spans="1:5" ht="15.75" thickBot="1" x14ac:dyDescent="0.3">
      <c r="A307" s="209">
        <v>46129</v>
      </c>
      <c r="B307" s="213" t="s">
        <v>170</v>
      </c>
      <c r="C307" s="210" t="s">
        <v>183</v>
      </c>
      <c r="D307" s="211">
        <v>1.61</v>
      </c>
      <c r="E307" s="210" t="s">
        <v>188</v>
      </c>
    </row>
    <row r="308" spans="1:5" ht="15.75" thickBot="1" x14ac:dyDescent="0.3">
      <c r="A308" s="209">
        <v>46129</v>
      </c>
      <c r="B308" s="213" t="s">
        <v>170</v>
      </c>
      <c r="C308" s="210" t="s">
        <v>184</v>
      </c>
      <c r="D308" s="211">
        <v>1.74</v>
      </c>
      <c r="E308" s="210" t="s">
        <v>188</v>
      </c>
    </row>
    <row r="309" spans="1:5" ht="15.75" thickBot="1" x14ac:dyDescent="0.3">
      <c r="A309" s="209">
        <v>46129</v>
      </c>
      <c r="B309" s="213" t="s">
        <v>170</v>
      </c>
      <c r="C309" s="210" t="s">
        <v>182</v>
      </c>
      <c r="D309" s="211">
        <v>1.58</v>
      </c>
      <c r="E309" s="210" t="s">
        <v>188</v>
      </c>
    </row>
    <row r="310" spans="1:5" ht="15.75" thickBot="1" x14ac:dyDescent="0.3">
      <c r="A310" s="209">
        <v>46129</v>
      </c>
      <c r="B310" s="213" t="s">
        <v>170</v>
      </c>
      <c r="C310" s="210" t="s">
        <v>182</v>
      </c>
      <c r="D310" s="211">
        <v>1.6</v>
      </c>
      <c r="E310" s="210" t="s">
        <v>188</v>
      </c>
    </row>
    <row r="311" spans="1:5" ht="15.75" thickBot="1" x14ac:dyDescent="0.3">
      <c r="A311" s="209">
        <v>46129</v>
      </c>
      <c r="B311" s="213" t="s">
        <v>170</v>
      </c>
      <c r="C311" s="210" t="s">
        <v>182</v>
      </c>
      <c r="D311" s="211">
        <v>1.62</v>
      </c>
      <c r="E311" s="210" t="s">
        <v>188</v>
      </c>
    </row>
    <row r="312" spans="1:5" ht="15.75" thickBot="1" x14ac:dyDescent="0.3">
      <c r="A312" s="209">
        <v>46129</v>
      </c>
      <c r="B312" s="213" t="s">
        <v>170</v>
      </c>
      <c r="C312" s="210" t="s">
        <v>182</v>
      </c>
      <c r="D312" s="211">
        <v>1.55</v>
      </c>
      <c r="E312" s="210" t="s">
        <v>188</v>
      </c>
    </row>
    <row r="313" spans="1:5" ht="15.75" thickBot="1" x14ac:dyDescent="0.3">
      <c r="A313" s="209">
        <v>46129</v>
      </c>
      <c r="B313" s="213" t="s">
        <v>170</v>
      </c>
      <c r="C313" s="210" t="s">
        <v>182</v>
      </c>
      <c r="D313" s="211">
        <v>1.58</v>
      </c>
      <c r="E313" s="210" t="s">
        <v>188</v>
      </c>
    </row>
    <row r="314" spans="1:5" ht="15.75" thickBot="1" x14ac:dyDescent="0.3">
      <c r="A314" s="209">
        <v>46129</v>
      </c>
      <c r="B314" s="213" t="s">
        <v>170</v>
      </c>
      <c r="C314" s="210" t="s">
        <v>182</v>
      </c>
      <c r="D314" s="211">
        <v>1.52</v>
      </c>
      <c r="E314" s="210" t="s">
        <v>188</v>
      </c>
    </row>
    <row r="315" spans="1:5" ht="15.75" thickBot="1" x14ac:dyDescent="0.3">
      <c r="A315" s="209">
        <v>46129</v>
      </c>
      <c r="B315" s="213" t="s">
        <v>170</v>
      </c>
      <c r="C315" s="210" t="s">
        <v>182</v>
      </c>
      <c r="D315" s="211">
        <v>1.61</v>
      </c>
      <c r="E315" s="210" t="s">
        <v>188</v>
      </c>
    </row>
    <row r="316" spans="1:5" ht="15.75" thickBot="1" x14ac:dyDescent="0.3">
      <c r="A316" s="209">
        <v>46129</v>
      </c>
      <c r="B316" s="213" t="s">
        <v>170</v>
      </c>
      <c r="C316" s="210" t="s">
        <v>182</v>
      </c>
      <c r="D316" s="211">
        <v>1.59</v>
      </c>
      <c r="E316" s="210" t="s">
        <v>188</v>
      </c>
    </row>
    <row r="317" spans="1:5" ht="15.75" thickBot="1" x14ac:dyDescent="0.3">
      <c r="A317" s="209">
        <v>46129</v>
      </c>
      <c r="B317" s="213" t="s">
        <v>170</v>
      </c>
      <c r="C317" s="210" t="s">
        <v>187</v>
      </c>
      <c r="D317" s="211">
        <v>1.71</v>
      </c>
      <c r="E317" s="210" t="s">
        <v>188</v>
      </c>
    </row>
    <row r="318" spans="1:5" ht="15.75" thickBot="1" x14ac:dyDescent="0.3">
      <c r="A318" s="209">
        <v>46129</v>
      </c>
      <c r="B318" s="213" t="s">
        <v>170</v>
      </c>
      <c r="C318" s="210" t="s">
        <v>183</v>
      </c>
      <c r="D318" s="211">
        <v>1.66</v>
      </c>
      <c r="E318" s="210" t="s">
        <v>188</v>
      </c>
    </row>
    <row r="319" spans="1:5" ht="15.75" thickBot="1" x14ac:dyDescent="0.3">
      <c r="A319" s="209">
        <v>46129</v>
      </c>
      <c r="B319" s="213" t="s">
        <v>170</v>
      </c>
      <c r="C319" s="210" t="s">
        <v>182</v>
      </c>
      <c r="D319" s="211">
        <v>1.63</v>
      </c>
      <c r="E319" s="210" t="s">
        <v>188</v>
      </c>
    </row>
    <row r="320" spans="1:5" ht="15.75" thickBot="1" x14ac:dyDescent="0.3">
      <c r="A320" s="209">
        <v>46129</v>
      </c>
      <c r="B320" s="213" t="s">
        <v>170</v>
      </c>
      <c r="C320" s="210" t="s">
        <v>182</v>
      </c>
      <c r="D320" s="211">
        <v>1.65</v>
      </c>
      <c r="E320" s="210" t="s">
        <v>188</v>
      </c>
    </row>
    <row r="321" spans="1:5" ht="15.75" thickBot="1" x14ac:dyDescent="0.3">
      <c r="A321" s="209">
        <v>46129</v>
      </c>
      <c r="B321" s="213" t="s">
        <v>170</v>
      </c>
      <c r="C321" s="210" t="s">
        <v>182</v>
      </c>
      <c r="D321" s="211">
        <v>1.65</v>
      </c>
      <c r="E321" s="210" t="s">
        <v>188</v>
      </c>
    </row>
    <row r="322" spans="1:5" ht="15.75" thickBot="1" x14ac:dyDescent="0.3">
      <c r="A322" s="209">
        <v>46129</v>
      </c>
      <c r="B322" s="213" t="s">
        <v>170</v>
      </c>
      <c r="C322" s="210" t="s">
        <v>183</v>
      </c>
      <c r="D322" s="211">
        <v>1.56</v>
      </c>
      <c r="E322" s="210" t="s">
        <v>188</v>
      </c>
    </row>
    <row r="323" spans="1:5" ht="15.75" thickBot="1" x14ac:dyDescent="0.3">
      <c r="A323" s="209">
        <v>46130</v>
      </c>
      <c r="B323" s="213" t="s">
        <v>170</v>
      </c>
      <c r="C323" s="210" t="s">
        <v>183</v>
      </c>
      <c r="D323" s="211">
        <v>1.77</v>
      </c>
      <c r="E323" s="210" t="s">
        <v>188</v>
      </c>
    </row>
    <row r="324" spans="1:5" ht="15.75" thickBot="1" x14ac:dyDescent="0.3">
      <c r="A324" s="209">
        <v>46130</v>
      </c>
      <c r="B324" s="213" t="s">
        <v>170</v>
      </c>
      <c r="C324" s="210" t="s">
        <v>183</v>
      </c>
      <c r="D324" s="211">
        <v>1.74</v>
      </c>
      <c r="E324" s="210" t="s">
        <v>188</v>
      </c>
    </row>
    <row r="325" spans="1:5" ht="15.75" thickBot="1" x14ac:dyDescent="0.3">
      <c r="A325" s="209">
        <v>46130</v>
      </c>
      <c r="B325" s="213" t="s">
        <v>170</v>
      </c>
      <c r="C325" s="210" t="s">
        <v>183</v>
      </c>
      <c r="D325" s="211">
        <v>1.66</v>
      </c>
      <c r="E325" s="210" t="s">
        <v>188</v>
      </c>
    </row>
    <row r="326" spans="1:5" ht="15.75" thickBot="1" x14ac:dyDescent="0.3">
      <c r="A326" s="209">
        <v>46131</v>
      </c>
      <c r="B326" s="213" t="s">
        <v>170</v>
      </c>
      <c r="C326" s="210" t="s">
        <v>183</v>
      </c>
      <c r="D326" s="211">
        <v>1.74</v>
      </c>
      <c r="E326" s="210" t="s">
        <v>188</v>
      </c>
    </row>
    <row r="327" spans="1:5" ht="15.75" thickBot="1" x14ac:dyDescent="0.3">
      <c r="A327" s="209">
        <v>46131</v>
      </c>
      <c r="B327" s="213" t="s">
        <v>170</v>
      </c>
      <c r="C327" s="210" t="s">
        <v>183</v>
      </c>
      <c r="D327" s="211">
        <v>1.77</v>
      </c>
      <c r="E327" s="210" t="s">
        <v>188</v>
      </c>
    </row>
    <row r="328" spans="1:5" ht="15.75" thickBot="1" x14ac:dyDescent="0.3">
      <c r="A328" s="209">
        <v>46131</v>
      </c>
      <c r="B328" s="213" t="s">
        <v>170</v>
      </c>
      <c r="C328" s="210" t="s">
        <v>183</v>
      </c>
      <c r="D328" s="211">
        <v>1.66</v>
      </c>
      <c r="E328" s="210" t="s">
        <v>188</v>
      </c>
    </row>
    <row r="329" spans="1:5" ht="15.75" thickBot="1" x14ac:dyDescent="0.3">
      <c r="A329" s="209">
        <v>46132</v>
      </c>
      <c r="B329" s="213" t="s">
        <v>170</v>
      </c>
      <c r="C329" s="210" t="s">
        <v>182</v>
      </c>
      <c r="D329" s="211">
        <v>1.69</v>
      </c>
      <c r="E329" s="210" t="s">
        <v>188</v>
      </c>
    </row>
    <row r="330" spans="1:5" ht="15.75" thickBot="1" x14ac:dyDescent="0.3">
      <c r="A330" s="209">
        <v>46132</v>
      </c>
      <c r="B330" s="213" t="s">
        <v>170</v>
      </c>
      <c r="C330" s="210" t="s">
        <v>183</v>
      </c>
      <c r="D330" s="211">
        <v>1.61</v>
      </c>
      <c r="E330" s="210" t="s">
        <v>188</v>
      </c>
    </row>
    <row r="331" spans="1:5" ht="15.75" thickBot="1" x14ac:dyDescent="0.3">
      <c r="A331" s="209">
        <v>46132</v>
      </c>
      <c r="B331" s="213" t="s">
        <v>170</v>
      </c>
      <c r="C331" s="210" t="s">
        <v>183</v>
      </c>
      <c r="D331" s="211">
        <v>1.56</v>
      </c>
      <c r="E331" s="210" t="s">
        <v>188</v>
      </c>
    </row>
    <row r="332" spans="1:5" ht="15.75" thickBot="1" x14ac:dyDescent="0.3">
      <c r="A332" s="209">
        <v>46132</v>
      </c>
      <c r="B332" s="213" t="s">
        <v>170</v>
      </c>
      <c r="C332" s="210" t="s">
        <v>184</v>
      </c>
      <c r="D332" s="211">
        <v>1.74</v>
      </c>
      <c r="E332" s="210" t="s">
        <v>188</v>
      </c>
    </row>
    <row r="333" spans="1:5" ht="15.75" thickBot="1" x14ac:dyDescent="0.3">
      <c r="A333" s="209">
        <v>46132</v>
      </c>
      <c r="B333" s="213" t="s">
        <v>170</v>
      </c>
      <c r="C333" s="210" t="s">
        <v>182</v>
      </c>
      <c r="D333" s="211">
        <v>1.74</v>
      </c>
      <c r="E333" s="210" t="s">
        <v>188</v>
      </c>
    </row>
    <row r="334" spans="1:5" ht="15.75" thickBot="1" x14ac:dyDescent="0.3">
      <c r="A334" s="209">
        <v>46132</v>
      </c>
      <c r="B334" s="213" t="s">
        <v>170</v>
      </c>
      <c r="C334" s="210" t="s">
        <v>182</v>
      </c>
      <c r="D334" s="211">
        <v>1.63</v>
      </c>
      <c r="E334" s="210" t="s">
        <v>188</v>
      </c>
    </row>
    <row r="335" spans="1:5" ht="15.75" thickBot="1" x14ac:dyDescent="0.3">
      <c r="A335" s="209">
        <v>46132</v>
      </c>
      <c r="B335" s="213" t="s">
        <v>170</v>
      </c>
      <c r="C335" s="210" t="s">
        <v>182</v>
      </c>
      <c r="D335" s="211">
        <v>1.58</v>
      </c>
      <c r="E335" s="210" t="s">
        <v>188</v>
      </c>
    </row>
    <row r="336" spans="1:5" ht="15.75" thickBot="1" x14ac:dyDescent="0.3">
      <c r="A336" s="209">
        <v>46132</v>
      </c>
      <c r="B336" s="213" t="s">
        <v>170</v>
      </c>
      <c r="C336" s="210" t="s">
        <v>182</v>
      </c>
      <c r="D336" s="211">
        <v>1.62</v>
      </c>
      <c r="E336" s="210" t="s">
        <v>188</v>
      </c>
    </row>
    <row r="337" spans="1:5" ht="15.75" thickBot="1" x14ac:dyDescent="0.3">
      <c r="A337" s="209">
        <v>46132</v>
      </c>
      <c r="B337" s="213" t="s">
        <v>170</v>
      </c>
      <c r="C337" s="210" t="s">
        <v>182</v>
      </c>
      <c r="D337" s="211">
        <v>1.58</v>
      </c>
      <c r="E337" s="210" t="s">
        <v>188</v>
      </c>
    </row>
    <row r="338" spans="1:5" ht="15.75" thickBot="1" x14ac:dyDescent="0.3">
      <c r="A338" s="209">
        <v>46132</v>
      </c>
      <c r="B338" s="213" t="s">
        <v>170</v>
      </c>
      <c r="C338" s="210" t="s">
        <v>182</v>
      </c>
      <c r="D338" s="211">
        <v>1.52</v>
      </c>
      <c r="E338" s="210" t="s">
        <v>188</v>
      </c>
    </row>
    <row r="339" spans="1:5" ht="15.75" thickBot="1" x14ac:dyDescent="0.3">
      <c r="A339" s="209">
        <v>46132</v>
      </c>
      <c r="B339" s="213" t="s">
        <v>170</v>
      </c>
      <c r="C339" s="210" t="s">
        <v>182</v>
      </c>
      <c r="D339" s="211">
        <v>1.61</v>
      </c>
      <c r="E339" s="210" t="s">
        <v>188</v>
      </c>
    </row>
    <row r="340" spans="1:5" ht="15.75" thickBot="1" x14ac:dyDescent="0.3">
      <c r="A340" s="209">
        <v>46132</v>
      </c>
      <c r="B340" s="213" t="s">
        <v>170</v>
      </c>
      <c r="C340" s="210" t="s">
        <v>182</v>
      </c>
      <c r="D340" s="211">
        <v>1.59</v>
      </c>
      <c r="E340" s="210" t="s">
        <v>188</v>
      </c>
    </row>
    <row r="341" spans="1:5" ht="15.75" thickBot="1" x14ac:dyDescent="0.3">
      <c r="A341" s="209">
        <v>46132</v>
      </c>
      <c r="B341" s="213" t="s">
        <v>170</v>
      </c>
      <c r="C341" s="210" t="s">
        <v>187</v>
      </c>
      <c r="D341" s="211">
        <v>1.71</v>
      </c>
      <c r="E341" s="210" t="s">
        <v>188</v>
      </c>
    </row>
    <row r="342" spans="1:5" ht="15.75" thickBot="1" x14ac:dyDescent="0.3">
      <c r="A342" s="209">
        <v>46132</v>
      </c>
      <c r="B342" s="213" t="s">
        <v>170</v>
      </c>
      <c r="C342" s="210" t="s">
        <v>182</v>
      </c>
      <c r="D342" s="211">
        <v>1.63</v>
      </c>
      <c r="E342" s="210" t="s">
        <v>188</v>
      </c>
    </row>
    <row r="343" spans="1:5" ht="15.75" thickBot="1" x14ac:dyDescent="0.3">
      <c r="A343" s="209">
        <v>46132</v>
      </c>
      <c r="B343" s="213" t="s">
        <v>170</v>
      </c>
      <c r="C343" s="210" t="s">
        <v>182</v>
      </c>
      <c r="D343" s="211">
        <v>1.65</v>
      </c>
      <c r="E343" s="210" t="s">
        <v>188</v>
      </c>
    </row>
    <row r="344" spans="1:5" ht="15.75" thickBot="1" x14ac:dyDescent="0.3">
      <c r="A344" s="209">
        <v>46133</v>
      </c>
      <c r="B344" s="213" t="s">
        <v>170</v>
      </c>
      <c r="C344" s="210" t="s">
        <v>182</v>
      </c>
      <c r="D344" s="211">
        <v>1.69</v>
      </c>
      <c r="E344" s="210" t="s">
        <v>188</v>
      </c>
    </row>
    <row r="345" spans="1:5" ht="15.75" thickBot="1" x14ac:dyDescent="0.3">
      <c r="A345" s="209">
        <v>46133</v>
      </c>
      <c r="B345" s="213" t="s">
        <v>170</v>
      </c>
      <c r="C345" s="210" t="s">
        <v>183</v>
      </c>
      <c r="D345" s="211">
        <v>1.61</v>
      </c>
      <c r="E345" s="210" t="s">
        <v>188</v>
      </c>
    </row>
    <row r="346" spans="1:5" ht="15.75" thickBot="1" x14ac:dyDescent="0.3">
      <c r="A346" s="209">
        <v>46133</v>
      </c>
      <c r="B346" s="213" t="s">
        <v>170</v>
      </c>
      <c r="C346" s="210" t="s">
        <v>184</v>
      </c>
      <c r="D346" s="211">
        <v>1.74</v>
      </c>
      <c r="E346" s="210" t="s">
        <v>188</v>
      </c>
    </row>
    <row r="347" spans="1:5" ht="15.75" thickBot="1" x14ac:dyDescent="0.3">
      <c r="A347" s="209">
        <v>46133</v>
      </c>
      <c r="B347" s="213" t="s">
        <v>170</v>
      </c>
      <c r="C347" s="210" t="s">
        <v>182</v>
      </c>
      <c r="D347" s="211">
        <v>1.74</v>
      </c>
      <c r="E347" s="210" t="s">
        <v>188</v>
      </c>
    </row>
    <row r="348" spans="1:5" ht="15.75" thickBot="1" x14ac:dyDescent="0.3">
      <c r="A348" s="209">
        <v>46133</v>
      </c>
      <c r="B348" s="213" t="s">
        <v>170</v>
      </c>
      <c r="C348" s="210" t="s">
        <v>182</v>
      </c>
      <c r="D348" s="211">
        <v>1.63</v>
      </c>
      <c r="E348" s="210" t="s">
        <v>188</v>
      </c>
    </row>
    <row r="349" spans="1:5" ht="15.75" thickBot="1" x14ac:dyDescent="0.3">
      <c r="A349" s="209">
        <v>46133</v>
      </c>
      <c r="B349" s="213" t="s">
        <v>170</v>
      </c>
      <c r="C349" s="210" t="s">
        <v>182</v>
      </c>
      <c r="D349" s="211">
        <v>1.58</v>
      </c>
      <c r="E349" s="210" t="s">
        <v>188</v>
      </c>
    </row>
    <row r="350" spans="1:5" ht="15.75" thickBot="1" x14ac:dyDescent="0.3">
      <c r="A350" s="209">
        <v>46133</v>
      </c>
      <c r="B350" s="213" t="s">
        <v>170</v>
      </c>
      <c r="C350" s="210" t="s">
        <v>182</v>
      </c>
      <c r="D350" s="211">
        <v>1.56</v>
      </c>
      <c r="E350" s="210" t="s">
        <v>188</v>
      </c>
    </row>
    <row r="351" spans="1:5" ht="15.75" thickBot="1" x14ac:dyDescent="0.3">
      <c r="A351" s="209">
        <v>46133</v>
      </c>
      <c r="B351" s="213" t="s">
        <v>170</v>
      </c>
      <c r="C351" s="210" t="s">
        <v>182</v>
      </c>
      <c r="D351" s="211">
        <v>1.56</v>
      </c>
      <c r="E351" s="210" t="s">
        <v>188</v>
      </c>
    </row>
    <row r="352" spans="1:5" ht="15.75" thickBot="1" x14ac:dyDescent="0.3">
      <c r="A352" s="209">
        <v>46133</v>
      </c>
      <c r="B352" s="213" t="s">
        <v>170</v>
      </c>
      <c r="C352" s="210" t="s">
        <v>182</v>
      </c>
      <c r="D352" s="211">
        <v>1.6</v>
      </c>
      <c r="E352" s="210" t="s">
        <v>188</v>
      </c>
    </row>
    <row r="353" spans="1:5" ht="15.75" thickBot="1" x14ac:dyDescent="0.3">
      <c r="A353" s="209">
        <v>46133</v>
      </c>
      <c r="B353" s="213" t="s">
        <v>170</v>
      </c>
      <c r="C353" s="210" t="s">
        <v>182</v>
      </c>
      <c r="D353" s="211">
        <v>1.62</v>
      </c>
      <c r="E353" s="210" t="s">
        <v>188</v>
      </c>
    </row>
    <row r="354" spans="1:5" ht="15.75" thickBot="1" x14ac:dyDescent="0.3">
      <c r="A354" s="209">
        <v>46133</v>
      </c>
      <c r="B354" s="213" t="s">
        <v>170</v>
      </c>
      <c r="C354" s="210" t="s">
        <v>182</v>
      </c>
      <c r="D354" s="211">
        <v>1.55</v>
      </c>
      <c r="E354" s="210" t="s">
        <v>188</v>
      </c>
    </row>
    <row r="355" spans="1:5" ht="15.75" thickBot="1" x14ac:dyDescent="0.3">
      <c r="A355" s="209">
        <v>46133</v>
      </c>
      <c r="B355" s="213" t="s">
        <v>170</v>
      </c>
      <c r="C355" s="210" t="s">
        <v>182</v>
      </c>
      <c r="D355" s="211">
        <v>1.58</v>
      </c>
      <c r="E355" s="210" t="s">
        <v>188</v>
      </c>
    </row>
    <row r="356" spans="1:5" ht="15.75" thickBot="1" x14ac:dyDescent="0.3">
      <c r="A356" s="209">
        <v>46133</v>
      </c>
      <c r="B356" s="213" t="s">
        <v>170</v>
      </c>
      <c r="C356" s="210" t="s">
        <v>182</v>
      </c>
      <c r="D356" s="211">
        <v>1.52</v>
      </c>
      <c r="E356" s="210" t="s">
        <v>188</v>
      </c>
    </row>
    <row r="357" spans="1:5" ht="15.75" thickBot="1" x14ac:dyDescent="0.3">
      <c r="A357" s="209">
        <v>46133</v>
      </c>
      <c r="B357" s="213" t="s">
        <v>170</v>
      </c>
      <c r="C357" s="210" t="s">
        <v>182</v>
      </c>
      <c r="D357" s="211">
        <v>1.61</v>
      </c>
      <c r="E357" s="210" t="s">
        <v>188</v>
      </c>
    </row>
    <row r="358" spans="1:5" ht="15.75" thickBot="1" x14ac:dyDescent="0.3">
      <c r="A358" s="209">
        <v>46133</v>
      </c>
      <c r="B358" s="213" t="s">
        <v>170</v>
      </c>
      <c r="C358" s="210" t="s">
        <v>182</v>
      </c>
      <c r="D358" s="211">
        <v>1.59</v>
      </c>
      <c r="E358" s="210" t="s">
        <v>188</v>
      </c>
    </row>
    <row r="359" spans="1:5" ht="15.75" thickBot="1" x14ac:dyDescent="0.3">
      <c r="A359" s="209">
        <v>46133</v>
      </c>
      <c r="B359" s="213" t="s">
        <v>170</v>
      </c>
      <c r="C359" s="210" t="s">
        <v>182</v>
      </c>
      <c r="D359" s="211">
        <v>1.51</v>
      </c>
      <c r="E359" s="210" t="s">
        <v>188</v>
      </c>
    </row>
    <row r="360" spans="1:5" ht="15.75" thickBot="1" x14ac:dyDescent="0.3">
      <c r="A360" s="209">
        <v>46133</v>
      </c>
      <c r="B360" s="213" t="s">
        <v>170</v>
      </c>
      <c r="C360" s="210" t="s">
        <v>186</v>
      </c>
      <c r="D360" s="211">
        <v>1.63</v>
      </c>
      <c r="E360" s="210" t="s">
        <v>189</v>
      </c>
    </row>
    <row r="361" spans="1:5" ht="15.75" thickBot="1" x14ac:dyDescent="0.3">
      <c r="A361" s="209">
        <v>46133</v>
      </c>
      <c r="B361" s="213" t="s">
        <v>170</v>
      </c>
      <c r="C361" s="210" t="s">
        <v>187</v>
      </c>
      <c r="D361" s="211">
        <v>1.71</v>
      </c>
      <c r="E361" s="210" t="s">
        <v>188</v>
      </c>
    </row>
    <row r="362" spans="1:5" ht="15.75" thickBot="1" x14ac:dyDescent="0.3">
      <c r="A362" s="209">
        <v>46133</v>
      </c>
      <c r="B362" s="213" t="s">
        <v>170</v>
      </c>
      <c r="C362" s="210" t="s">
        <v>182</v>
      </c>
      <c r="D362" s="211">
        <v>1.63</v>
      </c>
      <c r="E362" s="210" t="s">
        <v>188</v>
      </c>
    </row>
    <row r="363" spans="1:5" ht="15.75" thickBot="1" x14ac:dyDescent="0.3">
      <c r="A363" s="209">
        <v>46133</v>
      </c>
      <c r="B363" s="213" t="s">
        <v>170</v>
      </c>
      <c r="C363" s="210" t="s">
        <v>182</v>
      </c>
      <c r="D363" s="211">
        <v>1.63</v>
      </c>
      <c r="E363" s="210" t="s">
        <v>188</v>
      </c>
    </row>
    <row r="364" spans="1:5" ht="15.75" thickBot="1" x14ac:dyDescent="0.3">
      <c r="A364" s="209">
        <v>46133</v>
      </c>
      <c r="B364" s="213" t="s">
        <v>170</v>
      </c>
      <c r="C364" s="210" t="s">
        <v>182</v>
      </c>
      <c r="D364" s="211">
        <v>1.56</v>
      </c>
      <c r="E364" s="210" t="s">
        <v>188</v>
      </c>
    </row>
    <row r="365" spans="1:5" ht="15.75" thickBot="1" x14ac:dyDescent="0.3">
      <c r="A365" s="209">
        <v>46134</v>
      </c>
      <c r="B365" s="213" t="s">
        <v>170</v>
      </c>
      <c r="C365" s="210" t="s">
        <v>182</v>
      </c>
      <c r="D365" s="211">
        <v>1.69</v>
      </c>
      <c r="E365" s="210" t="s">
        <v>188</v>
      </c>
    </row>
    <row r="366" spans="1:5" ht="15.75" thickBot="1" x14ac:dyDescent="0.3">
      <c r="A366" s="209">
        <v>46134</v>
      </c>
      <c r="B366" s="213" t="s">
        <v>170</v>
      </c>
      <c r="C366" s="210" t="s">
        <v>183</v>
      </c>
      <c r="D366" s="211">
        <v>1.61</v>
      </c>
      <c r="E366" s="210" t="s">
        <v>188</v>
      </c>
    </row>
    <row r="367" spans="1:5" ht="15.75" thickBot="1" x14ac:dyDescent="0.3">
      <c r="A367" s="209">
        <v>46134</v>
      </c>
      <c r="B367" s="213" t="s">
        <v>170</v>
      </c>
      <c r="C367" s="210" t="s">
        <v>184</v>
      </c>
      <c r="D367" s="211">
        <v>1.74</v>
      </c>
      <c r="E367" s="210" t="s">
        <v>188</v>
      </c>
    </row>
    <row r="368" spans="1:5" ht="15.75" thickBot="1" x14ac:dyDescent="0.3">
      <c r="A368" s="209">
        <v>46134</v>
      </c>
      <c r="B368" s="213" t="s">
        <v>170</v>
      </c>
      <c r="C368" s="210" t="s">
        <v>182</v>
      </c>
      <c r="D368" s="211">
        <v>1.74</v>
      </c>
      <c r="E368" s="210" t="s">
        <v>188</v>
      </c>
    </row>
    <row r="369" spans="1:5" ht="15.75" thickBot="1" x14ac:dyDescent="0.3">
      <c r="A369" s="209">
        <v>46134</v>
      </c>
      <c r="B369" s="213" t="s">
        <v>170</v>
      </c>
      <c r="C369" s="210" t="s">
        <v>182</v>
      </c>
      <c r="D369" s="211">
        <v>1.63</v>
      </c>
      <c r="E369" s="210" t="s">
        <v>188</v>
      </c>
    </row>
    <row r="370" spans="1:5" ht="15.75" thickBot="1" x14ac:dyDescent="0.3">
      <c r="A370" s="209">
        <v>46134</v>
      </c>
      <c r="B370" s="213" t="s">
        <v>170</v>
      </c>
      <c r="C370" s="210" t="s">
        <v>182</v>
      </c>
      <c r="D370" s="211">
        <v>1.58</v>
      </c>
      <c r="E370" s="210" t="s">
        <v>188</v>
      </c>
    </row>
    <row r="371" spans="1:5" ht="15.75" thickBot="1" x14ac:dyDescent="0.3">
      <c r="A371" s="209">
        <v>46134</v>
      </c>
      <c r="B371" s="213" t="s">
        <v>170</v>
      </c>
      <c r="C371" s="210" t="s">
        <v>182</v>
      </c>
      <c r="D371" s="211">
        <v>1.56</v>
      </c>
      <c r="E371" s="210" t="s">
        <v>188</v>
      </c>
    </row>
    <row r="372" spans="1:5" ht="15.75" thickBot="1" x14ac:dyDescent="0.3">
      <c r="A372" s="209">
        <v>46134</v>
      </c>
      <c r="B372" s="213" t="s">
        <v>170</v>
      </c>
      <c r="C372" s="210" t="s">
        <v>182</v>
      </c>
      <c r="D372" s="211">
        <v>1.56</v>
      </c>
      <c r="E372" s="210" t="s">
        <v>188</v>
      </c>
    </row>
    <row r="373" spans="1:5" ht="15.75" thickBot="1" x14ac:dyDescent="0.3">
      <c r="A373" s="209">
        <v>46134</v>
      </c>
      <c r="B373" s="213" t="s">
        <v>170</v>
      </c>
      <c r="C373" s="210" t="s">
        <v>182</v>
      </c>
      <c r="D373" s="211">
        <v>1.6</v>
      </c>
      <c r="E373" s="210" t="s">
        <v>188</v>
      </c>
    </row>
    <row r="374" spans="1:5" ht="15.75" thickBot="1" x14ac:dyDescent="0.3">
      <c r="A374" s="209">
        <v>46134</v>
      </c>
      <c r="B374" s="213" t="s">
        <v>170</v>
      </c>
      <c r="C374" s="210" t="s">
        <v>182</v>
      </c>
      <c r="D374" s="211">
        <v>1.62</v>
      </c>
      <c r="E374" s="210" t="s">
        <v>188</v>
      </c>
    </row>
    <row r="375" spans="1:5" ht="15.75" thickBot="1" x14ac:dyDescent="0.3">
      <c r="A375" s="209">
        <v>46134</v>
      </c>
      <c r="B375" s="213" t="s">
        <v>170</v>
      </c>
      <c r="C375" s="210" t="s">
        <v>182</v>
      </c>
      <c r="D375" s="211">
        <v>1.55</v>
      </c>
      <c r="E375" s="210" t="s">
        <v>188</v>
      </c>
    </row>
    <row r="376" spans="1:5" ht="15.75" thickBot="1" x14ac:dyDescent="0.3">
      <c r="A376" s="209">
        <v>46134</v>
      </c>
      <c r="B376" s="213" t="s">
        <v>170</v>
      </c>
      <c r="C376" s="210" t="s">
        <v>182</v>
      </c>
      <c r="D376" s="211">
        <v>1.58</v>
      </c>
      <c r="E376" s="210" t="s">
        <v>188</v>
      </c>
    </row>
    <row r="377" spans="1:5" ht="15.75" thickBot="1" x14ac:dyDescent="0.3">
      <c r="A377" s="209">
        <v>46134</v>
      </c>
      <c r="B377" s="213" t="s">
        <v>170</v>
      </c>
      <c r="C377" s="210" t="s">
        <v>182</v>
      </c>
      <c r="D377" s="211">
        <v>1.52</v>
      </c>
      <c r="E377" s="210" t="s">
        <v>188</v>
      </c>
    </row>
    <row r="378" spans="1:5" ht="15.75" thickBot="1" x14ac:dyDescent="0.3">
      <c r="A378" s="209">
        <v>46134</v>
      </c>
      <c r="B378" s="213" t="s">
        <v>170</v>
      </c>
      <c r="C378" s="210" t="s">
        <v>182</v>
      </c>
      <c r="D378" s="211">
        <v>1.61</v>
      </c>
      <c r="E378" s="210" t="s">
        <v>188</v>
      </c>
    </row>
    <row r="379" spans="1:5" ht="15.75" thickBot="1" x14ac:dyDescent="0.3">
      <c r="A379" s="209">
        <v>46134</v>
      </c>
      <c r="B379" s="213" t="s">
        <v>170</v>
      </c>
      <c r="C379" s="210" t="s">
        <v>182</v>
      </c>
      <c r="D379" s="211">
        <v>1.59</v>
      </c>
      <c r="E379" s="210" t="s">
        <v>188</v>
      </c>
    </row>
    <row r="380" spans="1:5" ht="15.75" thickBot="1" x14ac:dyDescent="0.3">
      <c r="A380" s="209">
        <v>46134</v>
      </c>
      <c r="B380" s="213" t="s">
        <v>170</v>
      </c>
      <c r="C380" s="210" t="s">
        <v>182</v>
      </c>
      <c r="D380" s="211">
        <v>1.51</v>
      </c>
      <c r="E380" s="210" t="s">
        <v>188</v>
      </c>
    </row>
    <row r="381" spans="1:5" ht="15.75" thickBot="1" x14ac:dyDescent="0.3">
      <c r="A381" s="209">
        <v>46134</v>
      </c>
      <c r="B381" s="213" t="s">
        <v>170</v>
      </c>
      <c r="C381" s="210" t="s">
        <v>186</v>
      </c>
      <c r="D381" s="211">
        <v>1.63</v>
      </c>
      <c r="E381" s="210" t="s">
        <v>189</v>
      </c>
    </row>
    <row r="382" spans="1:5" ht="15.75" thickBot="1" x14ac:dyDescent="0.3">
      <c r="A382" s="209">
        <v>46134</v>
      </c>
      <c r="B382" s="213" t="s">
        <v>170</v>
      </c>
      <c r="C382" s="210" t="s">
        <v>187</v>
      </c>
      <c r="D382" s="211">
        <v>1.71</v>
      </c>
      <c r="E382" s="210" t="s">
        <v>188</v>
      </c>
    </row>
    <row r="383" spans="1:5" ht="15.75" thickBot="1" x14ac:dyDescent="0.3">
      <c r="A383" s="209">
        <v>46134</v>
      </c>
      <c r="B383" s="213" t="s">
        <v>170</v>
      </c>
      <c r="C383" s="210" t="s">
        <v>183</v>
      </c>
      <c r="D383" s="211">
        <v>1.66</v>
      </c>
      <c r="E383" s="210" t="s">
        <v>188</v>
      </c>
    </row>
    <row r="384" spans="1:5" ht="15.75" thickBot="1" x14ac:dyDescent="0.3">
      <c r="A384" s="209">
        <v>46134</v>
      </c>
      <c r="B384" s="213" t="s">
        <v>170</v>
      </c>
      <c r="C384" s="210" t="s">
        <v>182</v>
      </c>
      <c r="D384" s="211">
        <v>1.63</v>
      </c>
      <c r="E384" s="210" t="s">
        <v>188</v>
      </c>
    </row>
    <row r="385" spans="1:5" ht="15.75" thickBot="1" x14ac:dyDescent="0.3">
      <c r="A385" s="209">
        <v>46135</v>
      </c>
      <c r="B385" s="213" t="s">
        <v>170</v>
      </c>
      <c r="C385" s="210" t="s">
        <v>182</v>
      </c>
      <c r="D385" s="211">
        <v>1.69</v>
      </c>
      <c r="E385" s="210" t="s">
        <v>188</v>
      </c>
    </row>
    <row r="386" spans="1:5" ht="15.75" thickBot="1" x14ac:dyDescent="0.3">
      <c r="A386" s="209">
        <v>46135</v>
      </c>
      <c r="B386" s="213" t="s">
        <v>170</v>
      </c>
      <c r="C386" s="210" t="s">
        <v>183</v>
      </c>
      <c r="D386" s="211">
        <v>1.61</v>
      </c>
      <c r="E386" s="210" t="s">
        <v>188</v>
      </c>
    </row>
    <row r="387" spans="1:5" ht="15.75" thickBot="1" x14ac:dyDescent="0.3">
      <c r="A387" s="209">
        <v>46135</v>
      </c>
      <c r="B387" s="213" t="s">
        <v>170</v>
      </c>
      <c r="C387" s="210" t="s">
        <v>184</v>
      </c>
      <c r="D387" s="211">
        <v>1.74</v>
      </c>
      <c r="E387" s="210" t="s">
        <v>188</v>
      </c>
    </row>
    <row r="388" spans="1:5" ht="15.75" thickBot="1" x14ac:dyDescent="0.3">
      <c r="A388" s="209">
        <v>46135</v>
      </c>
      <c r="B388" s="213" t="s">
        <v>170</v>
      </c>
      <c r="C388" s="210" t="s">
        <v>182</v>
      </c>
      <c r="D388" s="211">
        <v>1.74</v>
      </c>
      <c r="E388" s="210" t="s">
        <v>188</v>
      </c>
    </row>
    <row r="389" spans="1:5" ht="15.75" thickBot="1" x14ac:dyDescent="0.3">
      <c r="A389" s="209">
        <v>46135</v>
      </c>
      <c r="B389" s="213" t="s">
        <v>170</v>
      </c>
      <c r="C389" s="210" t="s">
        <v>182</v>
      </c>
      <c r="D389" s="211">
        <v>1.63</v>
      </c>
      <c r="E389" s="210" t="s">
        <v>188</v>
      </c>
    </row>
    <row r="390" spans="1:5" ht="15.75" thickBot="1" x14ac:dyDescent="0.3">
      <c r="A390" s="209">
        <v>46135</v>
      </c>
      <c r="B390" s="213" t="s">
        <v>170</v>
      </c>
      <c r="C390" s="210" t="s">
        <v>182</v>
      </c>
      <c r="D390" s="211">
        <v>1.58</v>
      </c>
      <c r="E390" s="210" t="s">
        <v>188</v>
      </c>
    </row>
    <row r="391" spans="1:5" ht="15.75" thickBot="1" x14ac:dyDescent="0.3">
      <c r="A391" s="209">
        <v>46135</v>
      </c>
      <c r="B391" s="213" t="s">
        <v>170</v>
      </c>
      <c r="C391" s="210" t="s">
        <v>182</v>
      </c>
      <c r="D391" s="211">
        <v>1.56</v>
      </c>
      <c r="E391" s="210" t="s">
        <v>188</v>
      </c>
    </row>
    <row r="392" spans="1:5" ht="15.75" thickBot="1" x14ac:dyDescent="0.3">
      <c r="A392" s="209">
        <v>46135</v>
      </c>
      <c r="B392" s="213" t="s">
        <v>170</v>
      </c>
      <c r="C392" s="210" t="s">
        <v>182</v>
      </c>
      <c r="D392" s="211">
        <v>1.56</v>
      </c>
      <c r="E392" s="210" t="s">
        <v>188</v>
      </c>
    </row>
    <row r="393" spans="1:5" ht="15.75" thickBot="1" x14ac:dyDescent="0.3">
      <c r="A393" s="209">
        <v>46135</v>
      </c>
      <c r="B393" s="213" t="s">
        <v>170</v>
      </c>
      <c r="C393" s="210" t="s">
        <v>182</v>
      </c>
      <c r="D393" s="211">
        <v>1.6</v>
      </c>
      <c r="E393" s="210" t="s">
        <v>188</v>
      </c>
    </row>
    <row r="394" spans="1:5" ht="15.75" thickBot="1" x14ac:dyDescent="0.3">
      <c r="A394" s="209">
        <v>46135</v>
      </c>
      <c r="B394" s="213" t="s">
        <v>170</v>
      </c>
      <c r="C394" s="210" t="s">
        <v>182</v>
      </c>
      <c r="D394" s="211">
        <v>1.62</v>
      </c>
      <c r="E394" s="210" t="s">
        <v>188</v>
      </c>
    </row>
    <row r="395" spans="1:5" ht="15.75" thickBot="1" x14ac:dyDescent="0.3">
      <c r="A395" s="209">
        <v>46135</v>
      </c>
      <c r="B395" s="213" t="s">
        <v>170</v>
      </c>
      <c r="C395" s="210" t="s">
        <v>182</v>
      </c>
      <c r="D395" s="211">
        <v>1.55</v>
      </c>
      <c r="E395" s="210" t="s">
        <v>188</v>
      </c>
    </row>
    <row r="396" spans="1:5" ht="15.75" thickBot="1" x14ac:dyDescent="0.3">
      <c r="A396" s="209">
        <v>46135</v>
      </c>
      <c r="B396" s="213" t="s">
        <v>170</v>
      </c>
      <c r="C396" s="210" t="s">
        <v>182</v>
      </c>
      <c r="D396" s="211">
        <v>1.58</v>
      </c>
      <c r="E396" s="210" t="s">
        <v>188</v>
      </c>
    </row>
    <row r="397" spans="1:5" ht="15.75" thickBot="1" x14ac:dyDescent="0.3">
      <c r="A397" s="209">
        <v>46135</v>
      </c>
      <c r="B397" s="213" t="s">
        <v>170</v>
      </c>
      <c r="C397" s="210" t="s">
        <v>182</v>
      </c>
      <c r="D397" s="211">
        <v>1.52</v>
      </c>
      <c r="E397" s="210" t="s">
        <v>188</v>
      </c>
    </row>
    <row r="398" spans="1:5" ht="15.75" thickBot="1" x14ac:dyDescent="0.3">
      <c r="A398" s="209">
        <v>46135</v>
      </c>
      <c r="B398" s="213" t="s">
        <v>170</v>
      </c>
      <c r="C398" s="210" t="s">
        <v>182</v>
      </c>
      <c r="D398" s="211">
        <v>1.61</v>
      </c>
      <c r="E398" s="210" t="s">
        <v>188</v>
      </c>
    </row>
    <row r="399" spans="1:5" ht="15.75" thickBot="1" x14ac:dyDescent="0.3">
      <c r="A399" s="209">
        <v>46135</v>
      </c>
      <c r="B399" s="213" t="s">
        <v>170</v>
      </c>
      <c r="C399" s="210" t="s">
        <v>182</v>
      </c>
      <c r="D399" s="211">
        <v>1.59</v>
      </c>
      <c r="E399" s="210" t="s">
        <v>188</v>
      </c>
    </row>
    <row r="400" spans="1:5" ht="15.75" thickBot="1" x14ac:dyDescent="0.3">
      <c r="A400" s="209">
        <v>46135</v>
      </c>
      <c r="B400" s="213" t="s">
        <v>170</v>
      </c>
      <c r="C400" s="210" t="s">
        <v>186</v>
      </c>
      <c r="D400" s="211">
        <v>1.63</v>
      </c>
      <c r="E400" s="210" t="s">
        <v>189</v>
      </c>
    </row>
    <row r="401" spans="1:5" ht="15.75" thickBot="1" x14ac:dyDescent="0.3">
      <c r="A401" s="209">
        <v>46135</v>
      </c>
      <c r="B401" s="213" t="s">
        <v>170</v>
      </c>
      <c r="C401" s="210" t="s">
        <v>187</v>
      </c>
      <c r="D401" s="211">
        <v>1.71</v>
      </c>
      <c r="E401" s="210" t="s">
        <v>188</v>
      </c>
    </row>
    <row r="402" spans="1:5" ht="15.75" thickBot="1" x14ac:dyDescent="0.3">
      <c r="A402" s="209">
        <v>46135</v>
      </c>
      <c r="B402" s="213" t="s">
        <v>170</v>
      </c>
      <c r="C402" s="210" t="s">
        <v>183</v>
      </c>
      <c r="D402" s="211">
        <v>1.66</v>
      </c>
      <c r="E402" s="210" t="s">
        <v>188</v>
      </c>
    </row>
    <row r="403" spans="1:5" ht="15.75" thickBot="1" x14ac:dyDescent="0.3">
      <c r="A403" s="209">
        <v>46135</v>
      </c>
      <c r="B403" s="213" t="s">
        <v>170</v>
      </c>
      <c r="C403" s="210" t="s">
        <v>182</v>
      </c>
      <c r="D403" s="211">
        <v>1.63</v>
      </c>
      <c r="E403" s="210" t="s">
        <v>188</v>
      </c>
    </row>
    <row r="404" spans="1:5" ht="15.75" thickBot="1" x14ac:dyDescent="0.3">
      <c r="A404" s="209">
        <v>46135</v>
      </c>
      <c r="B404" s="213" t="s">
        <v>170</v>
      </c>
      <c r="C404" s="210" t="s">
        <v>182</v>
      </c>
      <c r="D404" s="211">
        <v>1.63</v>
      </c>
      <c r="E404" s="210" t="s">
        <v>188</v>
      </c>
    </row>
    <row r="405" spans="1:5" ht="15.75" thickBot="1" x14ac:dyDescent="0.3">
      <c r="A405" s="209">
        <v>46136</v>
      </c>
      <c r="B405" s="213" t="s">
        <v>170</v>
      </c>
      <c r="C405" s="210" t="s">
        <v>183</v>
      </c>
      <c r="D405" s="211">
        <v>1.61</v>
      </c>
      <c r="E405" s="210" t="s">
        <v>188</v>
      </c>
    </row>
    <row r="406" spans="1:5" ht="15.75" thickBot="1" x14ac:dyDescent="0.3">
      <c r="A406" s="209">
        <v>46136</v>
      </c>
      <c r="B406" s="213" t="s">
        <v>170</v>
      </c>
      <c r="C406" s="210" t="s">
        <v>184</v>
      </c>
      <c r="D406" s="211">
        <v>1.74</v>
      </c>
      <c r="E406" s="210" t="s">
        <v>188</v>
      </c>
    </row>
    <row r="407" spans="1:5" ht="15.75" thickBot="1" x14ac:dyDescent="0.3">
      <c r="A407" s="209">
        <v>46136</v>
      </c>
      <c r="B407" s="213" t="s">
        <v>170</v>
      </c>
      <c r="C407" s="210" t="s">
        <v>182</v>
      </c>
      <c r="D407" s="211">
        <v>1.63</v>
      </c>
      <c r="E407" s="210" t="s">
        <v>188</v>
      </c>
    </row>
    <row r="408" spans="1:5" ht="15.75" thickBot="1" x14ac:dyDescent="0.3">
      <c r="A408" s="209">
        <v>46136</v>
      </c>
      <c r="B408" s="213" t="s">
        <v>170</v>
      </c>
      <c r="C408" s="210" t="s">
        <v>183</v>
      </c>
      <c r="D408" s="211">
        <v>1.74</v>
      </c>
      <c r="E408" s="210" t="s">
        <v>188</v>
      </c>
    </row>
    <row r="409" spans="1:5" ht="15.75" thickBot="1" x14ac:dyDescent="0.3">
      <c r="A409" s="209">
        <v>46136</v>
      </c>
      <c r="B409" s="213" t="s">
        <v>170</v>
      </c>
      <c r="C409" s="210" t="s">
        <v>182</v>
      </c>
      <c r="D409" s="211">
        <v>1.58</v>
      </c>
      <c r="E409" s="210" t="s">
        <v>188</v>
      </c>
    </row>
    <row r="410" spans="1:5" ht="15.75" thickBot="1" x14ac:dyDescent="0.3">
      <c r="A410" s="209">
        <v>46136</v>
      </c>
      <c r="B410" s="213" t="s">
        <v>170</v>
      </c>
      <c r="C410" s="210" t="s">
        <v>182</v>
      </c>
      <c r="D410" s="211">
        <v>1.6</v>
      </c>
      <c r="E410" s="210" t="s">
        <v>188</v>
      </c>
    </row>
    <row r="411" spans="1:5" ht="15.75" thickBot="1" x14ac:dyDescent="0.3">
      <c r="A411" s="209">
        <v>46136</v>
      </c>
      <c r="B411" s="213" t="s">
        <v>170</v>
      </c>
      <c r="C411" s="210" t="s">
        <v>182</v>
      </c>
      <c r="D411" s="211">
        <v>1.62</v>
      </c>
      <c r="E411" s="210" t="s">
        <v>188</v>
      </c>
    </row>
    <row r="412" spans="1:5" ht="15.75" thickBot="1" x14ac:dyDescent="0.3">
      <c r="A412" s="209">
        <v>46136</v>
      </c>
      <c r="B412" s="213" t="s">
        <v>170</v>
      </c>
      <c r="C412" s="210" t="s">
        <v>182</v>
      </c>
      <c r="D412" s="211">
        <v>1.55</v>
      </c>
      <c r="E412" s="210" t="s">
        <v>188</v>
      </c>
    </row>
    <row r="413" spans="1:5" ht="15.75" thickBot="1" x14ac:dyDescent="0.3">
      <c r="A413" s="209">
        <v>46136</v>
      </c>
      <c r="B413" s="213" t="s">
        <v>170</v>
      </c>
      <c r="C413" s="210" t="s">
        <v>182</v>
      </c>
      <c r="D413" s="211">
        <v>1.58</v>
      </c>
      <c r="E413" s="210" t="s">
        <v>188</v>
      </c>
    </row>
    <row r="414" spans="1:5" ht="15.75" thickBot="1" x14ac:dyDescent="0.3">
      <c r="A414" s="209">
        <v>46136</v>
      </c>
      <c r="B414" s="213" t="s">
        <v>170</v>
      </c>
      <c r="C414" s="210" t="s">
        <v>182</v>
      </c>
      <c r="D414" s="211">
        <v>1.52</v>
      </c>
      <c r="E414" s="210" t="s">
        <v>188</v>
      </c>
    </row>
    <row r="415" spans="1:5" ht="15.75" thickBot="1" x14ac:dyDescent="0.3">
      <c r="A415" s="209">
        <v>46136</v>
      </c>
      <c r="B415" s="213" t="s">
        <v>170</v>
      </c>
      <c r="C415" s="210" t="s">
        <v>182</v>
      </c>
      <c r="D415" s="211">
        <v>1.61</v>
      </c>
      <c r="E415" s="210" t="s">
        <v>188</v>
      </c>
    </row>
    <row r="416" spans="1:5" ht="15.75" thickBot="1" x14ac:dyDescent="0.3">
      <c r="A416" s="209">
        <v>46136</v>
      </c>
      <c r="B416" s="213" t="s">
        <v>170</v>
      </c>
      <c r="C416" s="210" t="s">
        <v>182</v>
      </c>
      <c r="D416" s="211">
        <v>1.59</v>
      </c>
      <c r="E416" s="210" t="s">
        <v>188</v>
      </c>
    </row>
    <row r="417" spans="1:5" ht="15.75" thickBot="1" x14ac:dyDescent="0.3">
      <c r="A417" s="209">
        <v>46136</v>
      </c>
      <c r="B417" s="213" t="s">
        <v>170</v>
      </c>
      <c r="C417" s="210" t="s">
        <v>187</v>
      </c>
      <c r="D417" s="211">
        <v>1.71</v>
      </c>
      <c r="E417" s="210" t="s">
        <v>188</v>
      </c>
    </row>
    <row r="418" spans="1:5" ht="15.75" thickBot="1" x14ac:dyDescent="0.3">
      <c r="A418" s="209">
        <v>46136</v>
      </c>
      <c r="B418" s="213" t="s">
        <v>170</v>
      </c>
      <c r="C418" s="210" t="s">
        <v>183</v>
      </c>
      <c r="D418" s="211">
        <v>1.66</v>
      </c>
      <c r="E418" s="210" t="s">
        <v>188</v>
      </c>
    </row>
    <row r="419" spans="1:5" ht="15.75" thickBot="1" x14ac:dyDescent="0.3">
      <c r="A419" s="209">
        <v>46136</v>
      </c>
      <c r="B419" s="213" t="s">
        <v>170</v>
      </c>
      <c r="C419" s="210" t="s">
        <v>182</v>
      </c>
      <c r="D419" s="211">
        <v>1.63</v>
      </c>
      <c r="E419" s="210" t="s">
        <v>188</v>
      </c>
    </row>
    <row r="420" spans="1:5" ht="15.75" thickBot="1" x14ac:dyDescent="0.3">
      <c r="A420" s="209">
        <v>46137</v>
      </c>
      <c r="B420" s="213" t="s">
        <v>170</v>
      </c>
      <c r="C420" s="210" t="s">
        <v>183</v>
      </c>
      <c r="D420" s="211">
        <v>1.74</v>
      </c>
      <c r="E420" s="210" t="s">
        <v>188</v>
      </c>
    </row>
    <row r="421" spans="1:5" ht="15.75" thickBot="1" x14ac:dyDescent="0.3">
      <c r="A421" s="209">
        <v>46138</v>
      </c>
      <c r="B421" s="213" t="s">
        <v>170</v>
      </c>
      <c r="C421" s="210" t="s">
        <v>183</v>
      </c>
      <c r="D421" s="211">
        <v>1.74</v>
      </c>
      <c r="E421" s="210" t="s">
        <v>188</v>
      </c>
    </row>
    <row r="422" spans="1:5" ht="15.75" thickBot="1" x14ac:dyDescent="0.3">
      <c r="A422" s="209">
        <v>46139</v>
      </c>
      <c r="B422" s="213" t="s">
        <v>170</v>
      </c>
      <c r="C422" s="210" t="s">
        <v>183</v>
      </c>
      <c r="D422" s="211">
        <v>1.61</v>
      </c>
      <c r="E422" s="210" t="s">
        <v>188</v>
      </c>
    </row>
    <row r="423" spans="1:5" ht="15.75" thickBot="1" x14ac:dyDescent="0.3">
      <c r="A423" s="209">
        <v>46139</v>
      </c>
      <c r="B423" s="213" t="s">
        <v>170</v>
      </c>
      <c r="C423" s="210" t="s">
        <v>184</v>
      </c>
      <c r="D423" s="211">
        <v>1.74</v>
      </c>
      <c r="E423" s="210" t="s">
        <v>188</v>
      </c>
    </row>
    <row r="424" spans="1:5" ht="15.75" thickBot="1" x14ac:dyDescent="0.3">
      <c r="A424" s="209">
        <v>46139</v>
      </c>
      <c r="B424" s="213" t="s">
        <v>170</v>
      </c>
      <c r="C424" s="210" t="s">
        <v>182</v>
      </c>
      <c r="D424" s="211">
        <v>1.74</v>
      </c>
      <c r="E424" s="210" t="s">
        <v>188</v>
      </c>
    </row>
    <row r="425" spans="1:5" ht="15.75" thickBot="1" x14ac:dyDescent="0.3">
      <c r="A425" s="209">
        <v>46139</v>
      </c>
      <c r="B425" s="213" t="s">
        <v>170</v>
      </c>
      <c r="C425" s="210" t="s">
        <v>182</v>
      </c>
      <c r="D425" s="211">
        <v>1.61</v>
      </c>
      <c r="E425" s="210" t="s">
        <v>188</v>
      </c>
    </row>
    <row r="426" spans="1:5" ht="15.75" thickBot="1" x14ac:dyDescent="0.3">
      <c r="A426" s="209">
        <v>46139</v>
      </c>
      <c r="B426" s="213" t="s">
        <v>170</v>
      </c>
      <c r="C426" s="210" t="s">
        <v>182</v>
      </c>
      <c r="D426" s="211">
        <v>1.56</v>
      </c>
      <c r="E426" s="210" t="s">
        <v>188</v>
      </c>
    </row>
    <row r="427" spans="1:5" ht="15.75" thickBot="1" x14ac:dyDescent="0.3">
      <c r="A427" s="209">
        <v>46139</v>
      </c>
      <c r="B427" s="213" t="s">
        <v>170</v>
      </c>
      <c r="C427" s="210" t="s">
        <v>182</v>
      </c>
      <c r="D427" s="211">
        <v>1.58</v>
      </c>
      <c r="E427" s="210" t="s">
        <v>188</v>
      </c>
    </row>
    <row r="428" spans="1:5" ht="15.75" thickBot="1" x14ac:dyDescent="0.3">
      <c r="A428" s="209">
        <v>46139</v>
      </c>
      <c r="B428" s="213" t="s">
        <v>170</v>
      </c>
      <c r="C428" s="210" t="s">
        <v>182</v>
      </c>
      <c r="D428" s="211">
        <v>1.62</v>
      </c>
      <c r="E428" s="210" t="s">
        <v>188</v>
      </c>
    </row>
    <row r="429" spans="1:5" ht="15.75" thickBot="1" x14ac:dyDescent="0.3">
      <c r="A429" s="209">
        <v>46139</v>
      </c>
      <c r="B429" s="213" t="s">
        <v>170</v>
      </c>
      <c r="C429" s="210" t="s">
        <v>182</v>
      </c>
      <c r="D429" s="211">
        <v>1.58</v>
      </c>
      <c r="E429" s="210" t="s">
        <v>188</v>
      </c>
    </row>
    <row r="430" spans="1:5" ht="15.75" thickBot="1" x14ac:dyDescent="0.3">
      <c r="A430" s="209">
        <v>46139</v>
      </c>
      <c r="B430" s="213" t="s">
        <v>170</v>
      </c>
      <c r="C430" s="210" t="s">
        <v>182</v>
      </c>
      <c r="D430" s="211">
        <v>1.52</v>
      </c>
      <c r="E430" s="210" t="s">
        <v>188</v>
      </c>
    </row>
    <row r="431" spans="1:5" ht="15.75" thickBot="1" x14ac:dyDescent="0.3">
      <c r="A431" s="209">
        <v>46139</v>
      </c>
      <c r="B431" s="213" t="s">
        <v>170</v>
      </c>
      <c r="C431" s="210" t="s">
        <v>182</v>
      </c>
      <c r="D431" s="211">
        <v>1.61</v>
      </c>
      <c r="E431" s="210" t="s">
        <v>188</v>
      </c>
    </row>
    <row r="432" spans="1:5" ht="15.75" thickBot="1" x14ac:dyDescent="0.3">
      <c r="A432" s="209">
        <v>46139</v>
      </c>
      <c r="B432" s="213" t="s">
        <v>170</v>
      </c>
      <c r="C432" s="210" t="s">
        <v>182</v>
      </c>
      <c r="D432" s="211">
        <v>1.51</v>
      </c>
      <c r="E432" s="210" t="s">
        <v>188</v>
      </c>
    </row>
    <row r="433" spans="1:5" ht="15.75" thickBot="1" x14ac:dyDescent="0.3">
      <c r="A433" s="209">
        <v>46139</v>
      </c>
      <c r="B433" s="213" t="s">
        <v>170</v>
      </c>
      <c r="C433" s="210" t="s">
        <v>186</v>
      </c>
      <c r="D433" s="211">
        <v>1.63</v>
      </c>
      <c r="E433" s="210" t="s">
        <v>189</v>
      </c>
    </row>
    <row r="434" spans="1:5" ht="15.75" thickBot="1" x14ac:dyDescent="0.3">
      <c r="A434" s="209">
        <v>46139</v>
      </c>
      <c r="B434" s="213" t="s">
        <v>170</v>
      </c>
      <c r="C434" s="210" t="s">
        <v>187</v>
      </c>
      <c r="D434" s="211">
        <v>1.71</v>
      </c>
      <c r="E434" s="210" t="s">
        <v>188</v>
      </c>
    </row>
    <row r="435" spans="1:5" ht="15.75" thickBot="1" x14ac:dyDescent="0.3">
      <c r="A435" s="209">
        <v>46139</v>
      </c>
      <c r="B435" s="213" t="s">
        <v>170</v>
      </c>
      <c r="C435" s="210" t="s">
        <v>183</v>
      </c>
      <c r="D435" s="211">
        <v>1.74</v>
      </c>
      <c r="E435" s="210" t="s">
        <v>188</v>
      </c>
    </row>
    <row r="436" spans="1:5" ht="15.75" thickBot="1" x14ac:dyDescent="0.3">
      <c r="A436" s="209">
        <v>46139</v>
      </c>
      <c r="B436" s="213" t="s">
        <v>170</v>
      </c>
      <c r="C436" s="210" t="s">
        <v>183</v>
      </c>
      <c r="D436" s="211">
        <v>1.66</v>
      </c>
      <c r="E436" s="210" t="s">
        <v>188</v>
      </c>
    </row>
    <row r="437" spans="1:5" ht="15.75" thickBot="1" x14ac:dyDescent="0.3">
      <c r="A437" s="209">
        <v>46139</v>
      </c>
      <c r="B437" s="213" t="s">
        <v>170</v>
      </c>
      <c r="C437" s="210" t="s">
        <v>182</v>
      </c>
      <c r="D437" s="211">
        <v>1.63</v>
      </c>
      <c r="E437" s="210" t="s">
        <v>188</v>
      </c>
    </row>
    <row r="438" spans="1:5" ht="15.75" thickBot="1" x14ac:dyDescent="0.3">
      <c r="A438" s="209">
        <v>46139</v>
      </c>
      <c r="B438" s="213" t="s">
        <v>170</v>
      </c>
      <c r="C438" s="210" t="s">
        <v>182</v>
      </c>
      <c r="D438" s="211">
        <v>1.55</v>
      </c>
      <c r="E438" s="210" t="s">
        <v>188</v>
      </c>
    </row>
    <row r="439" spans="1:5" ht="15.75" thickBot="1" x14ac:dyDescent="0.3">
      <c r="A439" s="209">
        <v>46139</v>
      </c>
      <c r="B439" s="213" t="s">
        <v>170</v>
      </c>
      <c r="C439" s="210" t="s">
        <v>183</v>
      </c>
      <c r="D439" s="211">
        <v>1.74</v>
      </c>
      <c r="E439" s="210" t="s">
        <v>188</v>
      </c>
    </row>
    <row r="440" spans="1:5" ht="15.75" thickBot="1" x14ac:dyDescent="0.3">
      <c r="A440" s="209">
        <v>46139</v>
      </c>
      <c r="B440" s="213" t="s">
        <v>170</v>
      </c>
      <c r="C440" s="210" t="s">
        <v>182</v>
      </c>
      <c r="D440" s="211">
        <v>1.59</v>
      </c>
      <c r="E440" s="210" t="s">
        <v>188</v>
      </c>
    </row>
    <row r="441" spans="1:5" ht="15.75" thickBot="1" x14ac:dyDescent="0.3">
      <c r="A441" s="209">
        <v>46139</v>
      </c>
      <c r="B441" s="213" t="s">
        <v>170</v>
      </c>
      <c r="C441" s="210" t="s">
        <v>184</v>
      </c>
      <c r="D441" s="211">
        <v>1.87</v>
      </c>
      <c r="E441" s="210" t="s">
        <v>188</v>
      </c>
    </row>
    <row r="442" spans="1:5" ht="15.75" thickBot="1" x14ac:dyDescent="0.3">
      <c r="A442" s="209">
        <v>46140</v>
      </c>
      <c r="B442" s="213" t="s">
        <v>170</v>
      </c>
      <c r="C442" s="210" t="s">
        <v>183</v>
      </c>
      <c r="D442" s="211">
        <v>1.61</v>
      </c>
      <c r="E442" s="210" t="s">
        <v>188</v>
      </c>
    </row>
    <row r="443" spans="1:5" ht="15.75" thickBot="1" x14ac:dyDescent="0.3">
      <c r="A443" s="209">
        <v>46140</v>
      </c>
      <c r="B443" s="213" t="s">
        <v>170</v>
      </c>
      <c r="C443" s="210" t="s">
        <v>183</v>
      </c>
      <c r="D443" s="211">
        <v>1.56</v>
      </c>
      <c r="E443" s="210" t="s">
        <v>188</v>
      </c>
    </row>
    <row r="444" spans="1:5" ht="15.75" thickBot="1" x14ac:dyDescent="0.3">
      <c r="A444" s="209">
        <v>46140</v>
      </c>
      <c r="B444" s="213" t="s">
        <v>170</v>
      </c>
      <c r="C444" s="210" t="s">
        <v>184</v>
      </c>
      <c r="D444" s="211">
        <v>1.74</v>
      </c>
      <c r="E444" s="210" t="s">
        <v>188</v>
      </c>
    </row>
    <row r="445" spans="1:5" ht="15.75" thickBot="1" x14ac:dyDescent="0.3">
      <c r="A445" s="209">
        <v>46140</v>
      </c>
      <c r="B445" s="213" t="s">
        <v>170</v>
      </c>
      <c r="C445" s="210" t="s">
        <v>182</v>
      </c>
      <c r="D445" s="211">
        <v>1.74</v>
      </c>
      <c r="E445" s="210" t="s">
        <v>188</v>
      </c>
    </row>
    <row r="446" spans="1:5" ht="15.75" thickBot="1" x14ac:dyDescent="0.3">
      <c r="A446" s="209">
        <v>46140</v>
      </c>
      <c r="B446" s="213" t="s">
        <v>170</v>
      </c>
      <c r="C446" s="210" t="s">
        <v>182</v>
      </c>
      <c r="D446" s="211">
        <v>1.61</v>
      </c>
      <c r="E446" s="210" t="s">
        <v>188</v>
      </c>
    </row>
    <row r="447" spans="1:5" ht="15.75" thickBot="1" x14ac:dyDescent="0.3">
      <c r="A447" s="209">
        <v>46140</v>
      </c>
      <c r="B447" s="213" t="s">
        <v>170</v>
      </c>
      <c r="C447" s="210" t="s">
        <v>182</v>
      </c>
      <c r="D447" s="211">
        <v>1.56</v>
      </c>
      <c r="E447" s="210" t="s">
        <v>188</v>
      </c>
    </row>
    <row r="448" spans="1:5" ht="15.75" thickBot="1" x14ac:dyDescent="0.3">
      <c r="A448" s="209">
        <v>46140</v>
      </c>
      <c r="B448" s="213" t="s">
        <v>170</v>
      </c>
      <c r="C448" s="210" t="s">
        <v>182</v>
      </c>
      <c r="D448" s="211">
        <v>1.6</v>
      </c>
      <c r="E448" s="210" t="s">
        <v>188</v>
      </c>
    </row>
    <row r="449" spans="1:5" ht="15.75" thickBot="1" x14ac:dyDescent="0.3">
      <c r="A449" s="209">
        <v>46140</v>
      </c>
      <c r="B449" s="213" t="s">
        <v>170</v>
      </c>
      <c r="C449" s="210" t="s">
        <v>182</v>
      </c>
      <c r="D449" s="211">
        <v>1.62</v>
      </c>
      <c r="E449" s="210" t="s">
        <v>188</v>
      </c>
    </row>
    <row r="450" spans="1:5" ht="15.75" thickBot="1" x14ac:dyDescent="0.3">
      <c r="A450" s="209">
        <v>46140</v>
      </c>
      <c r="B450" s="213" t="s">
        <v>170</v>
      </c>
      <c r="C450" s="210" t="s">
        <v>182</v>
      </c>
      <c r="D450" s="211">
        <v>1.58</v>
      </c>
      <c r="E450" s="210" t="s">
        <v>188</v>
      </c>
    </row>
    <row r="451" spans="1:5" ht="15.75" thickBot="1" x14ac:dyDescent="0.3">
      <c r="A451" s="209">
        <v>46140</v>
      </c>
      <c r="B451" s="213" t="s">
        <v>170</v>
      </c>
      <c r="C451" s="210" t="s">
        <v>182</v>
      </c>
      <c r="D451" s="211">
        <v>1.52</v>
      </c>
      <c r="E451" s="210" t="s">
        <v>188</v>
      </c>
    </row>
    <row r="452" spans="1:5" ht="15.75" thickBot="1" x14ac:dyDescent="0.3">
      <c r="A452" s="209">
        <v>46140</v>
      </c>
      <c r="B452" s="213" t="s">
        <v>170</v>
      </c>
      <c r="C452" s="210" t="s">
        <v>182</v>
      </c>
      <c r="D452" s="211">
        <v>1.61</v>
      </c>
      <c r="E452" s="210" t="s">
        <v>188</v>
      </c>
    </row>
    <row r="453" spans="1:5" ht="15.75" thickBot="1" x14ac:dyDescent="0.3">
      <c r="A453" s="209">
        <v>46140</v>
      </c>
      <c r="B453" s="213" t="s">
        <v>170</v>
      </c>
      <c r="C453" s="210" t="s">
        <v>182</v>
      </c>
      <c r="D453" s="211">
        <v>1.51</v>
      </c>
      <c r="E453" s="210" t="s">
        <v>188</v>
      </c>
    </row>
    <row r="454" spans="1:5" ht="15.75" thickBot="1" x14ac:dyDescent="0.3">
      <c r="A454" s="209">
        <v>46140</v>
      </c>
      <c r="B454" s="213" t="s">
        <v>170</v>
      </c>
      <c r="C454" s="210" t="s">
        <v>187</v>
      </c>
      <c r="D454" s="211">
        <v>1.71</v>
      </c>
      <c r="E454" s="210" t="s">
        <v>188</v>
      </c>
    </row>
    <row r="455" spans="1:5" ht="15.75" thickBot="1" x14ac:dyDescent="0.3">
      <c r="A455" s="209">
        <v>46140</v>
      </c>
      <c r="B455" s="213" t="s">
        <v>170</v>
      </c>
      <c r="C455" s="210" t="s">
        <v>183</v>
      </c>
      <c r="D455" s="211">
        <v>1.66</v>
      </c>
      <c r="E455" s="210" t="s">
        <v>188</v>
      </c>
    </row>
    <row r="456" spans="1:5" ht="15.75" thickBot="1" x14ac:dyDescent="0.3">
      <c r="A456" s="209">
        <v>46140</v>
      </c>
      <c r="B456" s="213" t="s">
        <v>170</v>
      </c>
      <c r="C456" s="210" t="s">
        <v>183</v>
      </c>
      <c r="D456" s="211">
        <v>1.74</v>
      </c>
      <c r="E456" s="210" t="s">
        <v>188</v>
      </c>
    </row>
    <row r="457" spans="1:5" ht="15.75" thickBot="1" x14ac:dyDescent="0.3">
      <c r="A457" s="209">
        <v>46140</v>
      </c>
      <c r="B457" s="213" t="s">
        <v>170</v>
      </c>
      <c r="C457" s="210" t="s">
        <v>182</v>
      </c>
      <c r="D457" s="211">
        <v>1.63</v>
      </c>
      <c r="E457" s="210" t="s">
        <v>188</v>
      </c>
    </row>
    <row r="458" spans="1:5" ht="15.75" thickBot="1" x14ac:dyDescent="0.3">
      <c r="A458" s="209">
        <v>46140</v>
      </c>
      <c r="B458" s="213" t="s">
        <v>170</v>
      </c>
      <c r="C458" s="210" t="s">
        <v>182</v>
      </c>
      <c r="D458" s="211">
        <v>1.55</v>
      </c>
      <c r="E458" s="210" t="s">
        <v>188</v>
      </c>
    </row>
    <row r="459" spans="1:5" ht="15.75" thickBot="1" x14ac:dyDescent="0.3">
      <c r="A459" s="209">
        <v>46140</v>
      </c>
      <c r="B459" s="213" t="s">
        <v>170</v>
      </c>
      <c r="C459" s="210" t="s">
        <v>183</v>
      </c>
      <c r="D459" s="211">
        <v>1.74</v>
      </c>
      <c r="E459" s="210" t="s">
        <v>188</v>
      </c>
    </row>
    <row r="460" spans="1:5" ht="15.75" thickBot="1" x14ac:dyDescent="0.3">
      <c r="A460" s="209">
        <v>46140</v>
      </c>
      <c r="B460" s="213" t="s">
        <v>170</v>
      </c>
      <c r="C460" s="210" t="s">
        <v>182</v>
      </c>
      <c r="D460" s="211">
        <v>1.59</v>
      </c>
      <c r="E460" s="210" t="s">
        <v>188</v>
      </c>
    </row>
    <row r="461" spans="1:5" ht="15.75" thickBot="1" x14ac:dyDescent="0.3">
      <c r="A461" s="209">
        <v>46140</v>
      </c>
      <c r="B461" s="213" t="s">
        <v>170</v>
      </c>
      <c r="C461" s="210" t="s">
        <v>182</v>
      </c>
      <c r="D461" s="211">
        <v>1.63</v>
      </c>
      <c r="E461" s="210" t="s">
        <v>188</v>
      </c>
    </row>
    <row r="462" spans="1:5" ht="15.75" thickBot="1" x14ac:dyDescent="0.3">
      <c r="A462" s="209">
        <v>46140</v>
      </c>
      <c r="B462" s="213" t="s">
        <v>170</v>
      </c>
      <c r="C462" s="210" t="s">
        <v>183</v>
      </c>
      <c r="D462" s="211">
        <v>1.74</v>
      </c>
      <c r="E462" s="210" t="s">
        <v>188</v>
      </c>
    </row>
    <row r="463" spans="1:5" ht="15.75" thickBot="1" x14ac:dyDescent="0.3">
      <c r="A463" s="209">
        <v>46140</v>
      </c>
      <c r="B463" s="213" t="s">
        <v>170</v>
      </c>
      <c r="C463" s="210" t="s">
        <v>182</v>
      </c>
      <c r="D463" s="211">
        <v>1.56</v>
      </c>
      <c r="E463" s="210" t="s">
        <v>188</v>
      </c>
    </row>
    <row r="464" spans="1:5" ht="15.75" thickBot="1" x14ac:dyDescent="0.3">
      <c r="A464" s="209">
        <v>46140</v>
      </c>
      <c r="B464" s="213" t="s">
        <v>170</v>
      </c>
      <c r="C464" s="210" t="s">
        <v>184</v>
      </c>
      <c r="D464" s="211">
        <v>1.87</v>
      </c>
      <c r="E464" s="210" t="s">
        <v>188</v>
      </c>
    </row>
    <row r="465" spans="1:5" ht="15.75" thickBot="1" x14ac:dyDescent="0.3">
      <c r="A465" s="209">
        <v>46141</v>
      </c>
      <c r="B465" s="213" t="s">
        <v>170</v>
      </c>
      <c r="C465" s="210" t="s">
        <v>183</v>
      </c>
      <c r="D465" s="211">
        <v>1.61</v>
      </c>
      <c r="E465" s="210" t="s">
        <v>188</v>
      </c>
    </row>
    <row r="466" spans="1:5" ht="15.75" thickBot="1" x14ac:dyDescent="0.3">
      <c r="A466" s="209">
        <v>46141</v>
      </c>
      <c r="B466" s="213" t="s">
        <v>170</v>
      </c>
      <c r="C466" s="210" t="s">
        <v>183</v>
      </c>
      <c r="D466" s="211">
        <v>1.56</v>
      </c>
      <c r="E466" s="210" t="s">
        <v>188</v>
      </c>
    </row>
    <row r="467" spans="1:5" ht="15.75" thickBot="1" x14ac:dyDescent="0.3">
      <c r="A467" s="209">
        <v>46141</v>
      </c>
      <c r="B467" s="213" t="s">
        <v>170</v>
      </c>
      <c r="C467" s="210" t="s">
        <v>184</v>
      </c>
      <c r="D467" s="211">
        <v>1.74</v>
      </c>
      <c r="E467" s="210" t="s">
        <v>188</v>
      </c>
    </row>
    <row r="468" spans="1:5" ht="15.75" thickBot="1" x14ac:dyDescent="0.3">
      <c r="A468" s="209">
        <v>46141</v>
      </c>
      <c r="B468" s="213" t="s">
        <v>170</v>
      </c>
      <c r="C468" s="210" t="s">
        <v>182</v>
      </c>
      <c r="D468" s="211">
        <v>1.74</v>
      </c>
      <c r="E468" s="210" t="s">
        <v>188</v>
      </c>
    </row>
    <row r="469" spans="1:5" ht="15.75" thickBot="1" x14ac:dyDescent="0.3">
      <c r="A469" s="209">
        <v>46141</v>
      </c>
      <c r="B469" s="213" t="s">
        <v>170</v>
      </c>
      <c r="C469" s="210" t="s">
        <v>182</v>
      </c>
      <c r="D469" s="211">
        <v>1.61</v>
      </c>
      <c r="E469" s="210" t="s">
        <v>188</v>
      </c>
    </row>
    <row r="470" spans="1:5" ht="15.75" thickBot="1" x14ac:dyDescent="0.3">
      <c r="A470" s="209">
        <v>46141</v>
      </c>
      <c r="B470" s="213" t="s">
        <v>170</v>
      </c>
      <c r="C470" s="210" t="s">
        <v>182</v>
      </c>
      <c r="D470" s="211">
        <v>1.56</v>
      </c>
      <c r="E470" s="210" t="s">
        <v>188</v>
      </c>
    </row>
    <row r="471" spans="1:5" ht="15.75" thickBot="1" x14ac:dyDescent="0.3">
      <c r="A471" s="209">
        <v>46141</v>
      </c>
      <c r="B471" s="213" t="s">
        <v>170</v>
      </c>
      <c r="C471" s="210" t="s">
        <v>182</v>
      </c>
      <c r="D471" s="211">
        <v>1.58</v>
      </c>
      <c r="E471" s="210" t="s">
        <v>188</v>
      </c>
    </row>
    <row r="472" spans="1:5" ht="15.75" thickBot="1" x14ac:dyDescent="0.3">
      <c r="A472" s="209">
        <v>46141</v>
      </c>
      <c r="B472" s="213" t="s">
        <v>170</v>
      </c>
      <c r="C472" s="210" t="s">
        <v>182</v>
      </c>
      <c r="D472" s="211">
        <v>1.6</v>
      </c>
      <c r="E472" s="210" t="s">
        <v>188</v>
      </c>
    </row>
    <row r="473" spans="1:5" ht="15.75" thickBot="1" x14ac:dyDescent="0.3">
      <c r="A473" s="209">
        <v>46141</v>
      </c>
      <c r="B473" s="213" t="s">
        <v>170</v>
      </c>
      <c r="C473" s="210" t="s">
        <v>182</v>
      </c>
      <c r="D473" s="211">
        <v>1.62</v>
      </c>
      <c r="E473" s="210" t="s">
        <v>188</v>
      </c>
    </row>
    <row r="474" spans="1:5" ht="15.75" thickBot="1" x14ac:dyDescent="0.3">
      <c r="A474" s="209">
        <v>46141</v>
      </c>
      <c r="B474" s="213" t="s">
        <v>170</v>
      </c>
      <c r="C474" s="210" t="s">
        <v>182</v>
      </c>
      <c r="D474" s="211">
        <v>1.58</v>
      </c>
      <c r="E474" s="210" t="s">
        <v>188</v>
      </c>
    </row>
    <row r="475" spans="1:5" ht="15.75" thickBot="1" x14ac:dyDescent="0.3">
      <c r="A475" s="209">
        <v>46141</v>
      </c>
      <c r="B475" s="213" t="s">
        <v>170</v>
      </c>
      <c r="C475" s="210" t="s">
        <v>182</v>
      </c>
      <c r="D475" s="211">
        <v>1.52</v>
      </c>
      <c r="E475" s="210" t="s">
        <v>188</v>
      </c>
    </row>
    <row r="476" spans="1:5" ht="15.75" thickBot="1" x14ac:dyDescent="0.3">
      <c r="A476" s="209">
        <v>46141</v>
      </c>
      <c r="B476" s="213" t="s">
        <v>170</v>
      </c>
      <c r="C476" s="210" t="s">
        <v>182</v>
      </c>
      <c r="D476" s="211">
        <v>1.61</v>
      </c>
      <c r="E476" s="210" t="s">
        <v>188</v>
      </c>
    </row>
    <row r="477" spans="1:5" ht="15.75" thickBot="1" x14ac:dyDescent="0.3">
      <c r="A477" s="209">
        <v>46141</v>
      </c>
      <c r="B477" s="213" t="s">
        <v>170</v>
      </c>
      <c r="C477" s="210" t="s">
        <v>182</v>
      </c>
      <c r="D477" s="211">
        <v>1.51</v>
      </c>
      <c r="E477" s="210" t="s">
        <v>188</v>
      </c>
    </row>
    <row r="478" spans="1:5" ht="15.75" thickBot="1" x14ac:dyDescent="0.3">
      <c r="A478" s="209">
        <v>46141</v>
      </c>
      <c r="B478" s="213" t="s">
        <v>170</v>
      </c>
      <c r="C478" s="210" t="s">
        <v>186</v>
      </c>
      <c r="D478" s="211">
        <v>1.63</v>
      </c>
      <c r="E478" s="210" t="s">
        <v>189</v>
      </c>
    </row>
    <row r="479" spans="1:5" ht="15.75" thickBot="1" x14ac:dyDescent="0.3">
      <c r="A479" s="209">
        <v>46141</v>
      </c>
      <c r="B479" s="213" t="s">
        <v>170</v>
      </c>
      <c r="C479" s="210" t="s">
        <v>187</v>
      </c>
      <c r="D479" s="211">
        <v>1.71</v>
      </c>
      <c r="E479" s="210" t="s">
        <v>188</v>
      </c>
    </row>
    <row r="480" spans="1:5" ht="15.75" thickBot="1" x14ac:dyDescent="0.3">
      <c r="A480" s="209">
        <v>46141</v>
      </c>
      <c r="B480" s="213" t="s">
        <v>170</v>
      </c>
      <c r="C480" s="210" t="s">
        <v>183</v>
      </c>
      <c r="D480" s="211">
        <v>1.66</v>
      </c>
      <c r="E480" s="210" t="s">
        <v>188</v>
      </c>
    </row>
    <row r="481" spans="1:5" ht="15.75" thickBot="1" x14ac:dyDescent="0.3">
      <c r="A481" s="209">
        <v>46141</v>
      </c>
      <c r="B481" s="213" t="s">
        <v>170</v>
      </c>
      <c r="C481" s="210" t="s">
        <v>183</v>
      </c>
      <c r="D481" s="211">
        <v>1.74</v>
      </c>
      <c r="E481" s="210" t="s">
        <v>188</v>
      </c>
    </row>
    <row r="482" spans="1:5" ht="15.75" thickBot="1" x14ac:dyDescent="0.3">
      <c r="A482" s="209">
        <v>46141</v>
      </c>
      <c r="B482" s="213" t="s">
        <v>170</v>
      </c>
      <c r="C482" s="210" t="s">
        <v>182</v>
      </c>
      <c r="D482" s="211">
        <v>1.65</v>
      </c>
      <c r="E482" s="210" t="s">
        <v>188</v>
      </c>
    </row>
    <row r="483" spans="1:5" ht="15.75" thickBot="1" x14ac:dyDescent="0.3">
      <c r="A483" s="209">
        <v>46141</v>
      </c>
      <c r="B483" s="213" t="s">
        <v>170</v>
      </c>
      <c r="C483" s="210" t="s">
        <v>182</v>
      </c>
      <c r="D483" s="211">
        <v>1.55</v>
      </c>
      <c r="E483" s="210" t="s">
        <v>188</v>
      </c>
    </row>
    <row r="484" spans="1:5" ht="15.75" thickBot="1" x14ac:dyDescent="0.3">
      <c r="A484" s="209">
        <v>46141</v>
      </c>
      <c r="B484" s="213" t="s">
        <v>170</v>
      </c>
      <c r="C484" s="210" t="s">
        <v>183</v>
      </c>
      <c r="D484" s="211">
        <v>1.74</v>
      </c>
      <c r="E484" s="210" t="s">
        <v>188</v>
      </c>
    </row>
    <row r="485" spans="1:5" ht="15.75" thickBot="1" x14ac:dyDescent="0.3">
      <c r="A485" s="209">
        <v>46141</v>
      </c>
      <c r="B485" s="213" t="s">
        <v>170</v>
      </c>
      <c r="C485" s="210" t="s">
        <v>182</v>
      </c>
      <c r="D485" s="211">
        <v>1.59</v>
      </c>
      <c r="E485" s="210" t="s">
        <v>188</v>
      </c>
    </row>
    <row r="486" spans="1:5" ht="15.75" thickBot="1" x14ac:dyDescent="0.3">
      <c r="A486" s="209">
        <v>46141</v>
      </c>
      <c r="B486" s="213" t="s">
        <v>170</v>
      </c>
      <c r="C486" s="210" t="s">
        <v>183</v>
      </c>
      <c r="D486" s="211">
        <v>1.74</v>
      </c>
      <c r="E486" s="210" t="s">
        <v>188</v>
      </c>
    </row>
    <row r="487" spans="1:5" ht="15.75" thickBot="1" x14ac:dyDescent="0.3">
      <c r="A487" s="209">
        <v>46141</v>
      </c>
      <c r="B487" s="213" t="s">
        <v>170</v>
      </c>
      <c r="C487" s="210" t="s">
        <v>182</v>
      </c>
      <c r="D487" s="211">
        <v>1.63</v>
      </c>
      <c r="E487" s="210" t="s">
        <v>188</v>
      </c>
    </row>
    <row r="488" spans="1:5" ht="15.75" thickBot="1" x14ac:dyDescent="0.3">
      <c r="A488" s="209">
        <v>46141</v>
      </c>
      <c r="B488" s="213" t="s">
        <v>170</v>
      </c>
      <c r="C488" s="210" t="s">
        <v>183</v>
      </c>
      <c r="D488" s="211">
        <v>1.74</v>
      </c>
      <c r="E488" s="210" t="s">
        <v>188</v>
      </c>
    </row>
    <row r="489" spans="1:5" ht="15.75" thickBot="1" x14ac:dyDescent="0.3">
      <c r="A489" s="209">
        <v>46141</v>
      </c>
      <c r="B489" s="213" t="s">
        <v>170</v>
      </c>
      <c r="C489" s="210" t="s">
        <v>184</v>
      </c>
      <c r="D489" s="211">
        <v>1.87</v>
      </c>
      <c r="E489" s="210" t="s">
        <v>188</v>
      </c>
    </row>
    <row r="490" spans="1:5" ht="15.75" thickBot="1" x14ac:dyDescent="0.3">
      <c r="A490" s="209">
        <v>46142</v>
      </c>
      <c r="B490" s="213" t="s">
        <v>170</v>
      </c>
      <c r="C490" s="210" t="s">
        <v>183</v>
      </c>
      <c r="D490" s="211">
        <v>1.61</v>
      </c>
      <c r="E490" s="210" t="s">
        <v>188</v>
      </c>
    </row>
    <row r="491" spans="1:5" ht="15.75" thickBot="1" x14ac:dyDescent="0.3">
      <c r="A491" s="209">
        <v>46142</v>
      </c>
      <c r="B491" s="213" t="s">
        <v>170</v>
      </c>
      <c r="C491" s="210" t="s">
        <v>183</v>
      </c>
      <c r="D491" s="211">
        <v>1.56</v>
      </c>
      <c r="E491" s="210" t="s">
        <v>188</v>
      </c>
    </row>
    <row r="492" spans="1:5" ht="15.75" thickBot="1" x14ac:dyDescent="0.3">
      <c r="A492" s="209">
        <v>46142</v>
      </c>
      <c r="B492" s="213" t="s">
        <v>170</v>
      </c>
      <c r="C492" s="210" t="s">
        <v>184</v>
      </c>
      <c r="D492" s="211">
        <v>1.74</v>
      </c>
      <c r="E492" s="210" t="s">
        <v>188</v>
      </c>
    </row>
    <row r="493" spans="1:5" ht="15.75" thickBot="1" x14ac:dyDescent="0.3">
      <c r="A493" s="209">
        <v>46142</v>
      </c>
      <c r="B493" s="213" t="s">
        <v>170</v>
      </c>
      <c r="C493" s="210" t="s">
        <v>182</v>
      </c>
      <c r="D493" s="211">
        <v>1.74</v>
      </c>
      <c r="E493" s="210" t="s">
        <v>188</v>
      </c>
    </row>
    <row r="494" spans="1:5" ht="15.75" thickBot="1" x14ac:dyDescent="0.3">
      <c r="A494" s="209">
        <v>46142</v>
      </c>
      <c r="B494" s="213" t="s">
        <v>170</v>
      </c>
      <c r="C494" s="210" t="s">
        <v>182</v>
      </c>
      <c r="D494" s="211">
        <v>1.56</v>
      </c>
      <c r="E494" s="210" t="s">
        <v>188</v>
      </c>
    </row>
    <row r="495" spans="1:5" ht="15.75" thickBot="1" x14ac:dyDescent="0.3">
      <c r="A495" s="209">
        <v>46142</v>
      </c>
      <c r="B495" s="213" t="s">
        <v>170</v>
      </c>
      <c r="C495" s="210" t="s">
        <v>182</v>
      </c>
      <c r="D495" s="211">
        <v>1.58</v>
      </c>
      <c r="E495" s="210" t="s">
        <v>188</v>
      </c>
    </row>
    <row r="496" spans="1:5" ht="15.75" thickBot="1" x14ac:dyDescent="0.3">
      <c r="A496" s="209">
        <v>46142</v>
      </c>
      <c r="B496" s="213" t="s">
        <v>170</v>
      </c>
      <c r="C496" s="210" t="s">
        <v>182</v>
      </c>
      <c r="D496" s="211">
        <v>1.6</v>
      </c>
      <c r="E496" s="210" t="s">
        <v>188</v>
      </c>
    </row>
    <row r="497" spans="1:5" ht="15.75" thickBot="1" x14ac:dyDescent="0.3">
      <c r="A497" s="209">
        <v>46142</v>
      </c>
      <c r="B497" s="213" t="s">
        <v>170</v>
      </c>
      <c r="C497" s="210" t="s">
        <v>182</v>
      </c>
      <c r="D497" s="211">
        <v>1.62</v>
      </c>
      <c r="E497" s="210" t="s">
        <v>188</v>
      </c>
    </row>
    <row r="498" spans="1:5" ht="15.75" thickBot="1" x14ac:dyDescent="0.3">
      <c r="A498" s="209">
        <v>46142</v>
      </c>
      <c r="B498" s="213" t="s">
        <v>170</v>
      </c>
      <c r="C498" s="210" t="s">
        <v>182</v>
      </c>
      <c r="D498" s="211">
        <v>1.58</v>
      </c>
      <c r="E498" s="210" t="s">
        <v>188</v>
      </c>
    </row>
    <row r="499" spans="1:5" ht="15.75" thickBot="1" x14ac:dyDescent="0.3">
      <c r="A499" s="209">
        <v>46142</v>
      </c>
      <c r="B499" s="213" t="s">
        <v>170</v>
      </c>
      <c r="C499" s="210" t="s">
        <v>182</v>
      </c>
      <c r="D499" s="211">
        <v>1.52</v>
      </c>
      <c r="E499" s="210" t="s">
        <v>188</v>
      </c>
    </row>
    <row r="500" spans="1:5" ht="15.75" thickBot="1" x14ac:dyDescent="0.3">
      <c r="A500" s="209">
        <v>46142</v>
      </c>
      <c r="B500" s="213" t="s">
        <v>170</v>
      </c>
      <c r="C500" s="210" t="s">
        <v>182</v>
      </c>
      <c r="D500" s="211">
        <v>1.61</v>
      </c>
      <c r="E500" s="210" t="s">
        <v>188</v>
      </c>
    </row>
    <row r="501" spans="1:5" ht="15.75" thickBot="1" x14ac:dyDescent="0.3">
      <c r="A501" s="209">
        <v>46142</v>
      </c>
      <c r="B501" s="213" t="s">
        <v>170</v>
      </c>
      <c r="C501" s="210" t="s">
        <v>186</v>
      </c>
      <c r="D501" s="211">
        <v>1.63</v>
      </c>
      <c r="E501" s="210" t="s">
        <v>189</v>
      </c>
    </row>
    <row r="502" spans="1:5" ht="15.75" thickBot="1" x14ac:dyDescent="0.3">
      <c r="A502" s="209">
        <v>46142</v>
      </c>
      <c r="B502" s="213" t="s">
        <v>170</v>
      </c>
      <c r="C502" s="210" t="s">
        <v>187</v>
      </c>
      <c r="D502" s="211">
        <v>1.71</v>
      </c>
      <c r="E502" s="210" t="s">
        <v>188</v>
      </c>
    </row>
    <row r="503" spans="1:5" ht="15.75" thickBot="1" x14ac:dyDescent="0.3">
      <c r="A503" s="209">
        <v>46142</v>
      </c>
      <c r="B503" s="213" t="s">
        <v>170</v>
      </c>
      <c r="C503" s="210" t="s">
        <v>183</v>
      </c>
      <c r="D503" s="211">
        <v>1.66</v>
      </c>
      <c r="E503" s="210" t="s">
        <v>188</v>
      </c>
    </row>
    <row r="504" spans="1:5" ht="15.75" thickBot="1" x14ac:dyDescent="0.3">
      <c r="A504" s="209">
        <v>46142</v>
      </c>
      <c r="B504" s="213" t="s">
        <v>170</v>
      </c>
      <c r="C504" s="210" t="s">
        <v>182</v>
      </c>
      <c r="D504" s="211">
        <v>1.63</v>
      </c>
      <c r="E504" s="210" t="s">
        <v>188</v>
      </c>
    </row>
    <row r="505" spans="1:5" ht="15.75" thickBot="1" x14ac:dyDescent="0.3">
      <c r="A505" s="209">
        <v>46142</v>
      </c>
      <c r="B505" s="213" t="s">
        <v>170</v>
      </c>
      <c r="C505" s="210" t="s">
        <v>182</v>
      </c>
      <c r="D505" s="211">
        <v>1.55</v>
      </c>
      <c r="E505" s="210" t="s">
        <v>188</v>
      </c>
    </row>
    <row r="506" spans="1:5" ht="15.75" thickBot="1" x14ac:dyDescent="0.3">
      <c r="A506" s="209">
        <v>46142</v>
      </c>
      <c r="B506" s="213" t="s">
        <v>170</v>
      </c>
      <c r="C506" s="210" t="s">
        <v>183</v>
      </c>
      <c r="D506" s="211">
        <v>1.74</v>
      </c>
      <c r="E506" s="210" t="s">
        <v>188</v>
      </c>
    </row>
    <row r="507" spans="1:5" ht="15.75" thickBot="1" x14ac:dyDescent="0.3">
      <c r="A507" s="209">
        <v>46142</v>
      </c>
      <c r="B507" s="213" t="s">
        <v>170</v>
      </c>
      <c r="C507" s="210" t="s">
        <v>182</v>
      </c>
      <c r="D507" s="211">
        <v>1.59</v>
      </c>
      <c r="E507" s="210" t="s">
        <v>188</v>
      </c>
    </row>
    <row r="508" spans="1:5" ht="15.75" thickBot="1" x14ac:dyDescent="0.3">
      <c r="A508" s="209">
        <v>46142</v>
      </c>
      <c r="B508" s="213" t="s">
        <v>170</v>
      </c>
      <c r="C508" s="210" t="s">
        <v>183</v>
      </c>
      <c r="D508" s="211">
        <v>1.74</v>
      </c>
      <c r="E508" s="210" t="s">
        <v>188</v>
      </c>
    </row>
    <row r="509" spans="1:5" ht="15.75" thickBot="1" x14ac:dyDescent="0.3">
      <c r="A509" s="209">
        <v>46142</v>
      </c>
      <c r="B509" s="213" t="s">
        <v>170</v>
      </c>
      <c r="C509" s="210" t="s">
        <v>184</v>
      </c>
      <c r="D509" s="211">
        <v>1.87</v>
      </c>
      <c r="E509" s="210" t="s">
        <v>188</v>
      </c>
    </row>
    <row r="510" spans="1:5" ht="15.75" thickBot="1" x14ac:dyDescent="0.3">
      <c r="A510" s="209">
        <v>46143</v>
      </c>
      <c r="B510" s="213" t="s">
        <v>170</v>
      </c>
      <c r="C510" s="210" t="s">
        <v>183</v>
      </c>
      <c r="D510" s="211">
        <v>1.61</v>
      </c>
      <c r="E510" s="210" t="s">
        <v>188</v>
      </c>
    </row>
    <row r="511" spans="1:5" ht="15.75" thickBot="1" x14ac:dyDescent="0.3">
      <c r="A511" s="209">
        <v>46143</v>
      </c>
      <c r="B511" s="213" t="s">
        <v>170</v>
      </c>
      <c r="C511" s="210" t="s">
        <v>184</v>
      </c>
      <c r="D511" s="211">
        <v>1.74</v>
      </c>
      <c r="E511" s="210" t="s">
        <v>188</v>
      </c>
    </row>
    <row r="512" spans="1:5" ht="15.75" thickBot="1" x14ac:dyDescent="0.3">
      <c r="A512" s="209">
        <v>46143</v>
      </c>
      <c r="B512" s="213" t="s">
        <v>170</v>
      </c>
      <c r="C512" s="210" t="s">
        <v>183</v>
      </c>
      <c r="D512" s="211">
        <v>1.77</v>
      </c>
      <c r="E512" s="210" t="s">
        <v>190</v>
      </c>
    </row>
    <row r="513" spans="1:5" ht="15.75" thickBot="1" x14ac:dyDescent="0.3">
      <c r="A513" s="209">
        <v>46143</v>
      </c>
      <c r="B513" s="213" t="s">
        <v>170</v>
      </c>
      <c r="C513" s="210" t="s">
        <v>182</v>
      </c>
      <c r="D513" s="211">
        <v>1.63</v>
      </c>
      <c r="E513" s="210" t="s">
        <v>188</v>
      </c>
    </row>
    <row r="514" spans="1:5" ht="15.75" thickBot="1" x14ac:dyDescent="0.3">
      <c r="A514" s="209">
        <v>46143</v>
      </c>
      <c r="B514" s="213" t="s">
        <v>170</v>
      </c>
      <c r="C514" s="210" t="s">
        <v>182</v>
      </c>
      <c r="D514" s="211">
        <v>1.61</v>
      </c>
      <c r="E514" s="210" t="s">
        <v>188</v>
      </c>
    </row>
    <row r="515" spans="1:5" ht="15.75" thickBot="1" x14ac:dyDescent="0.3">
      <c r="A515" s="209">
        <v>46143</v>
      </c>
      <c r="B515" s="213" t="s">
        <v>170</v>
      </c>
      <c r="C515" s="210" t="s">
        <v>182</v>
      </c>
      <c r="D515" s="211">
        <v>1.56</v>
      </c>
      <c r="E515" s="210" t="s">
        <v>188</v>
      </c>
    </row>
    <row r="516" spans="1:5" ht="15.75" thickBot="1" x14ac:dyDescent="0.3">
      <c r="A516" s="209">
        <v>46143</v>
      </c>
      <c r="B516" s="213" t="s">
        <v>170</v>
      </c>
      <c r="C516" s="210" t="s">
        <v>182</v>
      </c>
      <c r="D516" s="211">
        <v>1.58</v>
      </c>
      <c r="E516" s="210" t="s">
        <v>188</v>
      </c>
    </row>
    <row r="517" spans="1:5" ht="15.75" thickBot="1" x14ac:dyDescent="0.3">
      <c r="A517" s="209">
        <v>46143</v>
      </c>
      <c r="B517" s="213" t="s">
        <v>170</v>
      </c>
      <c r="C517" s="210" t="s">
        <v>182</v>
      </c>
      <c r="D517" s="211">
        <v>1.6</v>
      </c>
      <c r="E517" s="210" t="s">
        <v>188</v>
      </c>
    </row>
    <row r="518" spans="1:5" ht="15.75" thickBot="1" x14ac:dyDescent="0.3">
      <c r="A518" s="209">
        <v>46143</v>
      </c>
      <c r="B518" s="213" t="s">
        <v>170</v>
      </c>
      <c r="C518" s="210" t="s">
        <v>182</v>
      </c>
      <c r="D518" s="211">
        <v>1.62</v>
      </c>
      <c r="E518" s="210" t="s">
        <v>188</v>
      </c>
    </row>
    <row r="519" spans="1:5" ht="15.75" thickBot="1" x14ac:dyDescent="0.3">
      <c r="A519" s="209">
        <v>46143</v>
      </c>
      <c r="B519" s="213" t="s">
        <v>170</v>
      </c>
      <c r="C519" s="210" t="s">
        <v>182</v>
      </c>
      <c r="D519" s="211">
        <v>1.58</v>
      </c>
      <c r="E519" s="210" t="s">
        <v>188</v>
      </c>
    </row>
    <row r="520" spans="1:5" ht="15.75" thickBot="1" x14ac:dyDescent="0.3">
      <c r="A520" s="209">
        <v>46143</v>
      </c>
      <c r="B520" s="213" t="s">
        <v>170</v>
      </c>
      <c r="C520" s="210" t="s">
        <v>182</v>
      </c>
      <c r="D520" s="211">
        <v>1.61</v>
      </c>
      <c r="E520" s="210" t="s">
        <v>188</v>
      </c>
    </row>
    <row r="521" spans="1:5" ht="15.75" thickBot="1" x14ac:dyDescent="0.3">
      <c r="A521" s="209">
        <v>46143</v>
      </c>
      <c r="B521" s="213" t="s">
        <v>170</v>
      </c>
      <c r="C521" s="210" t="s">
        <v>187</v>
      </c>
      <c r="D521" s="211">
        <v>1.71</v>
      </c>
      <c r="E521" s="210" t="s">
        <v>188</v>
      </c>
    </row>
    <row r="522" spans="1:5" ht="15.75" thickBot="1" x14ac:dyDescent="0.3">
      <c r="A522" s="209">
        <v>46143</v>
      </c>
      <c r="B522" s="213" t="s">
        <v>170</v>
      </c>
      <c r="C522" s="210" t="s">
        <v>182</v>
      </c>
      <c r="D522" s="211">
        <v>1.63</v>
      </c>
      <c r="E522" s="210" t="s">
        <v>188</v>
      </c>
    </row>
    <row r="523" spans="1:5" ht="15.75" thickBot="1" x14ac:dyDescent="0.3">
      <c r="A523" s="209">
        <v>46143</v>
      </c>
      <c r="B523" s="213" t="s">
        <v>170</v>
      </c>
      <c r="C523" s="210" t="s">
        <v>183</v>
      </c>
      <c r="D523" s="211">
        <v>1.66</v>
      </c>
      <c r="E523" s="210" t="s">
        <v>188</v>
      </c>
    </row>
    <row r="524" spans="1:5" ht="15.75" thickBot="1" x14ac:dyDescent="0.3">
      <c r="A524" s="209">
        <v>46143</v>
      </c>
      <c r="B524" s="213" t="s">
        <v>170</v>
      </c>
      <c r="C524" s="210" t="s">
        <v>183</v>
      </c>
      <c r="D524" s="211">
        <v>1.79</v>
      </c>
      <c r="E524" s="210" t="s">
        <v>188</v>
      </c>
    </row>
    <row r="525" spans="1:5" ht="15.75" thickBot="1" x14ac:dyDescent="0.3">
      <c r="A525" s="209">
        <v>46143</v>
      </c>
      <c r="B525" s="213" t="s">
        <v>170</v>
      </c>
      <c r="C525" s="210" t="s">
        <v>182</v>
      </c>
      <c r="D525" s="211">
        <v>1.59</v>
      </c>
      <c r="E525" s="210" t="s">
        <v>188</v>
      </c>
    </row>
    <row r="526" spans="1:5" ht="15.75" thickBot="1" x14ac:dyDescent="0.3">
      <c r="A526" s="209">
        <v>46143</v>
      </c>
      <c r="B526" s="213" t="s">
        <v>170</v>
      </c>
      <c r="C526" s="210" t="s">
        <v>182</v>
      </c>
      <c r="D526" s="211">
        <v>1.63</v>
      </c>
      <c r="E526" s="210" t="s">
        <v>188</v>
      </c>
    </row>
    <row r="527" spans="1:5" ht="15.75" thickBot="1" x14ac:dyDescent="0.3">
      <c r="A527" s="209">
        <v>46143</v>
      </c>
      <c r="B527" s="213" t="s">
        <v>170</v>
      </c>
      <c r="C527" s="210" t="s">
        <v>183</v>
      </c>
      <c r="D527" s="211">
        <v>1.68</v>
      </c>
      <c r="E527" s="210" t="s">
        <v>188</v>
      </c>
    </row>
    <row r="528" spans="1:5" ht="15.75" thickBot="1" x14ac:dyDescent="0.3">
      <c r="A528" s="209">
        <v>46144</v>
      </c>
      <c r="B528" s="213" t="s">
        <v>170</v>
      </c>
      <c r="C528" s="210" t="s">
        <v>183</v>
      </c>
      <c r="D528" s="211">
        <v>1.77</v>
      </c>
      <c r="E528" s="210" t="s">
        <v>190</v>
      </c>
    </row>
    <row r="529" spans="1:5" ht="15.75" thickBot="1" x14ac:dyDescent="0.3">
      <c r="A529" s="209">
        <v>46144</v>
      </c>
      <c r="B529" s="213" t="s">
        <v>170</v>
      </c>
      <c r="C529" s="210" t="s">
        <v>183</v>
      </c>
      <c r="D529" s="211">
        <v>1.77</v>
      </c>
      <c r="E529" s="210" t="s">
        <v>188</v>
      </c>
    </row>
    <row r="530" spans="1:5" ht="15.75" thickBot="1" x14ac:dyDescent="0.3">
      <c r="A530" s="209">
        <v>46144</v>
      </c>
      <c r="B530" s="213" t="s">
        <v>170</v>
      </c>
      <c r="C530" s="210" t="s">
        <v>182</v>
      </c>
      <c r="D530" s="211">
        <v>1.63</v>
      </c>
      <c r="E530" s="210" t="s">
        <v>188</v>
      </c>
    </row>
    <row r="531" spans="1:5" ht="15.75" thickBot="1" x14ac:dyDescent="0.3">
      <c r="A531" s="209">
        <v>46144</v>
      </c>
      <c r="B531" s="213" t="s">
        <v>170</v>
      </c>
      <c r="C531" s="210" t="s">
        <v>182</v>
      </c>
      <c r="D531" s="211">
        <v>1.58</v>
      </c>
      <c r="E531" s="210" t="s">
        <v>188</v>
      </c>
    </row>
    <row r="532" spans="1:5" ht="15.75" thickBot="1" x14ac:dyDescent="0.3">
      <c r="A532" s="209">
        <v>46144</v>
      </c>
      <c r="B532" s="213" t="s">
        <v>170</v>
      </c>
      <c r="C532" s="210" t="s">
        <v>182</v>
      </c>
      <c r="D532" s="211">
        <v>1.63</v>
      </c>
      <c r="E532" s="210" t="s">
        <v>188</v>
      </c>
    </row>
    <row r="533" spans="1:5" ht="15.75" thickBot="1" x14ac:dyDescent="0.3">
      <c r="A533" s="209">
        <v>46144</v>
      </c>
      <c r="B533" s="213" t="s">
        <v>170</v>
      </c>
      <c r="C533" s="210" t="s">
        <v>183</v>
      </c>
      <c r="D533" s="211">
        <v>1.68</v>
      </c>
      <c r="E533" s="210" t="s">
        <v>188</v>
      </c>
    </row>
    <row r="534" spans="1:5" ht="15.75" thickBot="1" x14ac:dyDescent="0.3">
      <c r="A534" s="209">
        <v>46145</v>
      </c>
      <c r="B534" s="213" t="s">
        <v>170</v>
      </c>
      <c r="C534" s="210" t="s">
        <v>183</v>
      </c>
      <c r="D534" s="211">
        <v>1.61</v>
      </c>
      <c r="E534" s="210" t="s">
        <v>188</v>
      </c>
    </row>
    <row r="535" spans="1:5" ht="15.75" thickBot="1" x14ac:dyDescent="0.3">
      <c r="A535" s="209">
        <v>46145</v>
      </c>
      <c r="B535" s="213" t="s">
        <v>170</v>
      </c>
      <c r="C535" s="210" t="s">
        <v>183</v>
      </c>
      <c r="D535" s="211">
        <v>1.77</v>
      </c>
      <c r="E535" s="210" t="s">
        <v>190</v>
      </c>
    </row>
    <row r="536" spans="1:5" ht="15.75" thickBot="1" x14ac:dyDescent="0.3">
      <c r="A536" s="209">
        <v>46145</v>
      </c>
      <c r="B536" s="213" t="s">
        <v>170</v>
      </c>
      <c r="C536" s="210" t="s">
        <v>183</v>
      </c>
      <c r="D536" s="211">
        <v>1.77</v>
      </c>
      <c r="E536" s="210" t="s">
        <v>188</v>
      </c>
    </row>
    <row r="537" spans="1:5" ht="15.75" thickBot="1" x14ac:dyDescent="0.3">
      <c r="A537" s="209">
        <v>46145</v>
      </c>
      <c r="B537" s="213" t="s">
        <v>170</v>
      </c>
      <c r="C537" s="210" t="s">
        <v>182</v>
      </c>
      <c r="D537" s="211">
        <v>1.58</v>
      </c>
      <c r="E537" s="210" t="s">
        <v>188</v>
      </c>
    </row>
    <row r="538" spans="1:5" ht="15.75" thickBot="1" x14ac:dyDescent="0.3">
      <c r="A538" s="209">
        <v>46145</v>
      </c>
      <c r="B538" s="213" t="s">
        <v>170</v>
      </c>
      <c r="C538" s="210" t="s">
        <v>182</v>
      </c>
      <c r="D538" s="211">
        <v>1.63</v>
      </c>
      <c r="E538" s="210" t="s">
        <v>188</v>
      </c>
    </row>
    <row r="539" spans="1:5" ht="15.75" thickBot="1" x14ac:dyDescent="0.3">
      <c r="A539" s="209">
        <v>46145</v>
      </c>
      <c r="B539" s="213" t="s">
        <v>170</v>
      </c>
      <c r="C539" s="210" t="s">
        <v>183</v>
      </c>
      <c r="D539" s="211">
        <v>1.68</v>
      </c>
      <c r="E539" s="210" t="s">
        <v>188</v>
      </c>
    </row>
    <row r="540" spans="1:5" ht="15.75" thickBot="1" x14ac:dyDescent="0.3">
      <c r="A540" s="209">
        <v>46146</v>
      </c>
      <c r="B540" s="213" t="s">
        <v>170</v>
      </c>
      <c r="C540" s="210" t="s">
        <v>183</v>
      </c>
      <c r="D540" s="211">
        <v>1.61</v>
      </c>
      <c r="E540" s="210" t="s">
        <v>188</v>
      </c>
    </row>
    <row r="541" spans="1:5" ht="15.75" thickBot="1" x14ac:dyDescent="0.3">
      <c r="A541" s="209">
        <v>46146</v>
      </c>
      <c r="B541" s="213" t="s">
        <v>170</v>
      </c>
      <c r="C541" s="210" t="s">
        <v>183</v>
      </c>
      <c r="D541" s="211">
        <v>1.56</v>
      </c>
      <c r="E541" s="210" t="s">
        <v>188</v>
      </c>
    </row>
    <row r="542" spans="1:5" ht="15.75" thickBot="1" x14ac:dyDescent="0.3">
      <c r="A542" s="209">
        <v>46146</v>
      </c>
      <c r="B542" s="213" t="s">
        <v>170</v>
      </c>
      <c r="C542" s="210" t="s">
        <v>184</v>
      </c>
      <c r="D542" s="211">
        <v>1.74</v>
      </c>
      <c r="E542" s="210" t="s">
        <v>188</v>
      </c>
    </row>
    <row r="543" spans="1:5" ht="15.75" thickBot="1" x14ac:dyDescent="0.3">
      <c r="A543" s="209">
        <v>46146</v>
      </c>
      <c r="B543" s="213" t="s">
        <v>170</v>
      </c>
      <c r="C543" s="210" t="s">
        <v>182</v>
      </c>
      <c r="D543" s="211">
        <v>1.63</v>
      </c>
      <c r="E543" s="210" t="s">
        <v>188</v>
      </c>
    </row>
    <row r="544" spans="1:5" ht="15.75" thickBot="1" x14ac:dyDescent="0.3">
      <c r="A544" s="209">
        <v>46146</v>
      </c>
      <c r="B544" s="213" t="s">
        <v>170</v>
      </c>
      <c r="C544" s="210" t="s">
        <v>182</v>
      </c>
      <c r="D544" s="211">
        <v>1.61</v>
      </c>
      <c r="E544" s="210" t="s">
        <v>188</v>
      </c>
    </row>
    <row r="545" spans="1:5" ht="15.75" thickBot="1" x14ac:dyDescent="0.3">
      <c r="A545" s="209">
        <v>46146</v>
      </c>
      <c r="B545" s="213" t="s">
        <v>170</v>
      </c>
      <c r="C545" s="210" t="s">
        <v>182</v>
      </c>
      <c r="D545" s="211">
        <v>1.56</v>
      </c>
      <c r="E545" s="210" t="s">
        <v>188</v>
      </c>
    </row>
    <row r="546" spans="1:5" ht="15.75" thickBot="1" x14ac:dyDescent="0.3">
      <c r="A546" s="209">
        <v>46146</v>
      </c>
      <c r="B546" s="213" t="s">
        <v>170</v>
      </c>
      <c r="C546" s="210" t="s">
        <v>187</v>
      </c>
      <c r="D546" s="211">
        <v>1.58</v>
      </c>
      <c r="E546" s="210" t="s">
        <v>188</v>
      </c>
    </row>
    <row r="547" spans="1:5" ht="15.75" thickBot="1" x14ac:dyDescent="0.3">
      <c r="A547" s="209">
        <v>46146</v>
      </c>
      <c r="B547" s="213" t="s">
        <v>170</v>
      </c>
      <c r="C547" s="210" t="s">
        <v>182</v>
      </c>
      <c r="D547" s="211">
        <v>1.58</v>
      </c>
      <c r="E547" s="210" t="s">
        <v>188</v>
      </c>
    </row>
    <row r="548" spans="1:5" ht="15.75" thickBot="1" x14ac:dyDescent="0.3">
      <c r="A548" s="209">
        <v>46146</v>
      </c>
      <c r="B548" s="213" t="s">
        <v>170</v>
      </c>
      <c r="C548" s="210" t="s">
        <v>182</v>
      </c>
      <c r="D548" s="211">
        <v>1.58</v>
      </c>
      <c r="E548" s="210" t="s">
        <v>188</v>
      </c>
    </row>
    <row r="549" spans="1:5" ht="15.75" thickBot="1" x14ac:dyDescent="0.3">
      <c r="A549" s="209">
        <v>46146</v>
      </c>
      <c r="B549" s="213" t="s">
        <v>170</v>
      </c>
      <c r="C549" s="210" t="s">
        <v>185</v>
      </c>
      <c r="D549" s="211">
        <v>1.58</v>
      </c>
      <c r="E549" s="210" t="s">
        <v>188</v>
      </c>
    </row>
    <row r="550" spans="1:5" ht="15.75" thickBot="1" x14ac:dyDescent="0.3">
      <c r="A550" s="209">
        <v>46146</v>
      </c>
      <c r="B550" s="213" t="s">
        <v>170</v>
      </c>
      <c r="C550" s="210" t="s">
        <v>183</v>
      </c>
      <c r="D550" s="211">
        <v>1.74</v>
      </c>
      <c r="E550" s="210" t="s">
        <v>188</v>
      </c>
    </row>
    <row r="551" spans="1:5" ht="15.75" thickBot="1" x14ac:dyDescent="0.3">
      <c r="A551" s="209">
        <v>46146</v>
      </c>
      <c r="B551" s="213" t="s">
        <v>170</v>
      </c>
      <c r="C551" s="210" t="s">
        <v>182</v>
      </c>
      <c r="D551" s="211">
        <v>1.63</v>
      </c>
      <c r="E551" s="210" t="s">
        <v>188</v>
      </c>
    </row>
    <row r="552" spans="1:5" ht="15.75" thickBot="1" x14ac:dyDescent="0.3">
      <c r="A552" s="209">
        <v>46146</v>
      </c>
      <c r="B552" s="213" t="s">
        <v>170</v>
      </c>
      <c r="C552" s="210" t="s">
        <v>182</v>
      </c>
      <c r="D552" s="211">
        <v>1.59</v>
      </c>
      <c r="E552" s="210" t="s">
        <v>188</v>
      </c>
    </row>
    <row r="553" spans="1:5" ht="15.75" thickBot="1" x14ac:dyDescent="0.3">
      <c r="A553" s="209">
        <v>46146</v>
      </c>
      <c r="B553" s="213" t="s">
        <v>170</v>
      </c>
      <c r="C553" s="210" t="s">
        <v>183</v>
      </c>
      <c r="D553" s="211">
        <v>1.77</v>
      </c>
      <c r="E553" s="210" t="s">
        <v>188</v>
      </c>
    </row>
    <row r="554" spans="1:5" ht="15.75" thickBot="1" x14ac:dyDescent="0.3">
      <c r="A554" s="209">
        <v>46146</v>
      </c>
      <c r="B554" s="213" t="s">
        <v>170</v>
      </c>
      <c r="C554" s="210" t="s">
        <v>183</v>
      </c>
      <c r="D554" s="211">
        <v>1.74</v>
      </c>
      <c r="E554" s="210" t="s">
        <v>188</v>
      </c>
    </row>
    <row r="555" spans="1:5" ht="15.75" thickBot="1" x14ac:dyDescent="0.3">
      <c r="A555" s="209">
        <v>46146</v>
      </c>
      <c r="B555" s="213" t="s">
        <v>170</v>
      </c>
      <c r="C555" s="210" t="s">
        <v>183</v>
      </c>
      <c r="D555" s="211">
        <v>1.79</v>
      </c>
      <c r="E555" s="210" t="s">
        <v>188</v>
      </c>
    </row>
    <row r="556" spans="1:5" ht="15.75" thickBot="1" x14ac:dyDescent="0.3">
      <c r="A556" s="209">
        <v>46147</v>
      </c>
      <c r="B556" s="213" t="s">
        <v>170</v>
      </c>
      <c r="C556" s="210" t="s">
        <v>183</v>
      </c>
      <c r="D556" s="211">
        <v>1.56</v>
      </c>
      <c r="E556" s="210" t="s">
        <v>188</v>
      </c>
    </row>
    <row r="557" spans="1:5" ht="15.75" thickBot="1" x14ac:dyDescent="0.3">
      <c r="A557" s="209">
        <v>46147</v>
      </c>
      <c r="B557" s="213" t="s">
        <v>170</v>
      </c>
      <c r="C557" s="210" t="s">
        <v>184</v>
      </c>
      <c r="D557" s="211">
        <v>1.74</v>
      </c>
      <c r="E557" s="210" t="s">
        <v>188</v>
      </c>
    </row>
    <row r="558" spans="1:5" ht="15.75" thickBot="1" x14ac:dyDescent="0.3">
      <c r="A558" s="209">
        <v>46147</v>
      </c>
      <c r="B558" s="213" t="s">
        <v>170</v>
      </c>
      <c r="C558" s="210" t="s">
        <v>182</v>
      </c>
      <c r="D558" s="211">
        <v>1.69</v>
      </c>
      <c r="E558" s="210" t="s">
        <v>188</v>
      </c>
    </row>
    <row r="559" spans="1:5" ht="15.75" thickBot="1" x14ac:dyDescent="0.3">
      <c r="A559" s="209">
        <v>46147</v>
      </c>
      <c r="B559" s="213" t="s">
        <v>170</v>
      </c>
      <c r="C559" s="210" t="s">
        <v>187</v>
      </c>
      <c r="D559" s="211">
        <v>1.58</v>
      </c>
      <c r="E559" s="210" t="s">
        <v>188</v>
      </c>
    </row>
    <row r="560" spans="1:5" ht="15.75" thickBot="1" x14ac:dyDescent="0.3">
      <c r="A560" s="209">
        <v>46147</v>
      </c>
      <c r="B560" s="213" t="s">
        <v>170</v>
      </c>
      <c r="C560" s="210" t="s">
        <v>182</v>
      </c>
      <c r="D560" s="211">
        <v>1.61</v>
      </c>
      <c r="E560" s="210" t="s">
        <v>188</v>
      </c>
    </row>
    <row r="561" spans="1:5" ht="15.75" thickBot="1" x14ac:dyDescent="0.3">
      <c r="A561" s="209">
        <v>46147</v>
      </c>
      <c r="B561" s="213" t="s">
        <v>170</v>
      </c>
      <c r="C561" s="210" t="s">
        <v>182</v>
      </c>
      <c r="D561" s="211">
        <v>1.56</v>
      </c>
      <c r="E561" s="210" t="s">
        <v>188</v>
      </c>
    </row>
    <row r="562" spans="1:5" ht="15.75" thickBot="1" x14ac:dyDescent="0.3">
      <c r="A562" s="209">
        <v>46147</v>
      </c>
      <c r="B562" s="213" t="s">
        <v>170</v>
      </c>
      <c r="C562" s="210" t="s">
        <v>182</v>
      </c>
      <c r="D562" s="211">
        <v>1.63</v>
      </c>
      <c r="E562" s="210" t="s">
        <v>188</v>
      </c>
    </row>
    <row r="563" spans="1:5" ht="15.75" thickBot="1" x14ac:dyDescent="0.3">
      <c r="A563" s="209">
        <v>46147</v>
      </c>
      <c r="B563" s="213" t="s">
        <v>170</v>
      </c>
      <c r="C563" s="210" t="s">
        <v>182</v>
      </c>
      <c r="D563" s="211">
        <v>1.58</v>
      </c>
      <c r="E563" s="210" t="s">
        <v>188</v>
      </c>
    </row>
    <row r="564" spans="1:5" ht="15.75" thickBot="1" x14ac:dyDescent="0.3">
      <c r="A564" s="209">
        <v>46147</v>
      </c>
      <c r="B564" s="213" t="s">
        <v>170</v>
      </c>
      <c r="C564" s="210" t="s">
        <v>182</v>
      </c>
      <c r="D564" s="211">
        <v>1.62</v>
      </c>
      <c r="E564" s="210" t="s">
        <v>188</v>
      </c>
    </row>
    <row r="565" spans="1:5" ht="15.75" thickBot="1" x14ac:dyDescent="0.3">
      <c r="A565" s="209">
        <v>46147</v>
      </c>
      <c r="B565" s="213" t="s">
        <v>170</v>
      </c>
      <c r="C565" s="210" t="s">
        <v>182</v>
      </c>
      <c r="D565" s="211">
        <v>1.58</v>
      </c>
      <c r="E565" s="210" t="s">
        <v>188</v>
      </c>
    </row>
    <row r="566" spans="1:5" ht="15.75" thickBot="1" x14ac:dyDescent="0.3">
      <c r="A566" s="209">
        <v>46147</v>
      </c>
      <c r="B566" s="213" t="s">
        <v>170</v>
      </c>
      <c r="C566" s="210" t="s">
        <v>182</v>
      </c>
      <c r="D566" s="211">
        <v>1.52</v>
      </c>
      <c r="E566" s="210" t="s">
        <v>188</v>
      </c>
    </row>
    <row r="567" spans="1:5" ht="15.75" thickBot="1" x14ac:dyDescent="0.3">
      <c r="A567" s="209">
        <v>46147</v>
      </c>
      <c r="B567" s="213" t="s">
        <v>170</v>
      </c>
      <c r="C567" s="210" t="s">
        <v>185</v>
      </c>
      <c r="D567" s="211">
        <v>1.58</v>
      </c>
      <c r="E567" s="210" t="s">
        <v>188</v>
      </c>
    </row>
    <row r="568" spans="1:5" ht="15.75" thickBot="1" x14ac:dyDescent="0.3">
      <c r="A568" s="209">
        <v>46147</v>
      </c>
      <c r="B568" s="213" t="s">
        <v>170</v>
      </c>
      <c r="C568" s="210" t="s">
        <v>182</v>
      </c>
      <c r="D568" s="211">
        <v>1.61</v>
      </c>
      <c r="E568" s="210" t="s">
        <v>188</v>
      </c>
    </row>
    <row r="569" spans="1:5" ht="15.75" thickBot="1" x14ac:dyDescent="0.3">
      <c r="A569" s="209">
        <v>46147</v>
      </c>
      <c r="B569" s="213" t="s">
        <v>170</v>
      </c>
      <c r="C569" s="210" t="s">
        <v>186</v>
      </c>
      <c r="D569" s="211">
        <v>1.63</v>
      </c>
      <c r="E569" s="210" t="s">
        <v>189</v>
      </c>
    </row>
    <row r="570" spans="1:5" ht="15.75" thickBot="1" x14ac:dyDescent="0.3">
      <c r="A570" s="209">
        <v>46147</v>
      </c>
      <c r="B570" s="213" t="s">
        <v>170</v>
      </c>
      <c r="C570" s="210" t="s">
        <v>187</v>
      </c>
      <c r="D570" s="211">
        <v>1.71</v>
      </c>
      <c r="E570" s="210" t="s">
        <v>188</v>
      </c>
    </row>
    <row r="571" spans="1:5" ht="15.75" thickBot="1" x14ac:dyDescent="0.3">
      <c r="A571" s="209">
        <v>46147</v>
      </c>
      <c r="B571" s="213" t="s">
        <v>170</v>
      </c>
      <c r="C571" s="210" t="s">
        <v>182</v>
      </c>
      <c r="D571" s="211">
        <v>1.55</v>
      </c>
      <c r="E571" s="210" t="s">
        <v>188</v>
      </c>
    </row>
    <row r="572" spans="1:5" ht="15.75" thickBot="1" x14ac:dyDescent="0.3">
      <c r="A572" s="209">
        <v>46147</v>
      </c>
      <c r="B572" s="213" t="s">
        <v>170</v>
      </c>
      <c r="C572" s="210" t="s">
        <v>183</v>
      </c>
      <c r="D572" s="211">
        <v>1.74</v>
      </c>
      <c r="E572" s="210" t="s">
        <v>188</v>
      </c>
    </row>
    <row r="573" spans="1:5" ht="15.75" thickBot="1" x14ac:dyDescent="0.3">
      <c r="A573" s="209">
        <v>46147</v>
      </c>
      <c r="B573" s="213" t="s">
        <v>170</v>
      </c>
      <c r="C573" s="210" t="s">
        <v>182</v>
      </c>
      <c r="D573" s="211">
        <v>1.63</v>
      </c>
      <c r="E573" s="210" t="s">
        <v>188</v>
      </c>
    </row>
    <row r="574" spans="1:5" ht="15.75" thickBot="1" x14ac:dyDescent="0.3">
      <c r="A574" s="209">
        <v>46147</v>
      </c>
      <c r="B574" s="213" t="s">
        <v>170</v>
      </c>
      <c r="C574" s="210" t="s">
        <v>183</v>
      </c>
      <c r="D574" s="211">
        <v>1.66</v>
      </c>
      <c r="E574" s="210" t="s">
        <v>188</v>
      </c>
    </row>
    <row r="575" spans="1:5" ht="15.75" thickBot="1" x14ac:dyDescent="0.3">
      <c r="A575" s="209">
        <v>46147</v>
      </c>
      <c r="B575" s="213" t="s">
        <v>170</v>
      </c>
      <c r="C575" s="210" t="s">
        <v>182</v>
      </c>
      <c r="D575" s="211">
        <v>1.6</v>
      </c>
      <c r="E575" s="210" t="s">
        <v>188</v>
      </c>
    </row>
    <row r="576" spans="1:5" ht="15.75" thickBot="1" x14ac:dyDescent="0.3">
      <c r="A576" s="209">
        <v>46147</v>
      </c>
      <c r="B576" s="213" t="s">
        <v>170</v>
      </c>
      <c r="C576" s="210" t="s">
        <v>182</v>
      </c>
      <c r="D576" s="211">
        <v>1.59</v>
      </c>
      <c r="E576" s="210" t="s">
        <v>188</v>
      </c>
    </row>
    <row r="577" spans="1:5" ht="15.75" thickBot="1" x14ac:dyDescent="0.3">
      <c r="A577" s="209">
        <v>46147</v>
      </c>
      <c r="B577" s="213" t="s">
        <v>170</v>
      </c>
      <c r="C577" s="210" t="s">
        <v>182</v>
      </c>
      <c r="D577" s="211">
        <v>1.63</v>
      </c>
      <c r="E577" s="210" t="s">
        <v>188</v>
      </c>
    </row>
    <row r="578" spans="1:5" ht="15.75" thickBot="1" x14ac:dyDescent="0.3">
      <c r="A578" s="209">
        <v>46147</v>
      </c>
      <c r="B578" s="213" t="s">
        <v>170</v>
      </c>
      <c r="C578" s="210" t="s">
        <v>183</v>
      </c>
      <c r="D578" s="211">
        <v>1.74</v>
      </c>
      <c r="E578" s="210" t="s">
        <v>188</v>
      </c>
    </row>
    <row r="579" spans="1:5" ht="15.75" thickBot="1" x14ac:dyDescent="0.3">
      <c r="A579" s="209">
        <v>46147</v>
      </c>
      <c r="B579" s="213" t="s">
        <v>170</v>
      </c>
      <c r="C579" s="210" t="s">
        <v>183</v>
      </c>
      <c r="D579" s="211">
        <v>1.79</v>
      </c>
      <c r="E579" s="210" t="s">
        <v>188</v>
      </c>
    </row>
    <row r="580" spans="1:5" ht="15.75" thickBot="1" x14ac:dyDescent="0.3">
      <c r="A580" s="209">
        <v>46148</v>
      </c>
      <c r="B580" s="213" t="s">
        <v>170</v>
      </c>
      <c r="C580" s="210" t="s">
        <v>183</v>
      </c>
      <c r="D580" s="211">
        <v>1.56</v>
      </c>
      <c r="E580" s="210" t="s">
        <v>188</v>
      </c>
    </row>
    <row r="581" spans="1:5" ht="15.75" thickBot="1" x14ac:dyDescent="0.3">
      <c r="A581" s="209">
        <v>46148</v>
      </c>
      <c r="B581" s="213" t="s">
        <v>170</v>
      </c>
      <c r="C581" s="210" t="s">
        <v>184</v>
      </c>
      <c r="D581" s="211">
        <v>1.74</v>
      </c>
      <c r="E581" s="210" t="s">
        <v>188</v>
      </c>
    </row>
    <row r="582" spans="1:5" ht="15.75" thickBot="1" x14ac:dyDescent="0.3">
      <c r="A582" s="209">
        <v>46148</v>
      </c>
      <c r="B582" s="213" t="s">
        <v>170</v>
      </c>
      <c r="C582" s="210" t="s">
        <v>182</v>
      </c>
      <c r="D582" s="211">
        <v>1.69</v>
      </c>
      <c r="E582" s="210" t="s">
        <v>188</v>
      </c>
    </row>
    <row r="583" spans="1:5" ht="15.75" thickBot="1" x14ac:dyDescent="0.3">
      <c r="A583" s="209">
        <v>46148</v>
      </c>
      <c r="B583" s="213" t="s">
        <v>170</v>
      </c>
      <c r="C583" s="210" t="s">
        <v>182</v>
      </c>
      <c r="D583" s="211">
        <v>1.61</v>
      </c>
      <c r="E583" s="210" t="s">
        <v>188</v>
      </c>
    </row>
    <row r="584" spans="1:5" ht="15.75" thickBot="1" x14ac:dyDescent="0.3">
      <c r="A584" s="209">
        <v>46148</v>
      </c>
      <c r="B584" s="213" t="s">
        <v>170</v>
      </c>
      <c r="C584" s="210" t="s">
        <v>182</v>
      </c>
      <c r="D584" s="211">
        <v>1.56</v>
      </c>
      <c r="E584" s="210" t="s">
        <v>188</v>
      </c>
    </row>
    <row r="585" spans="1:5" ht="15.75" thickBot="1" x14ac:dyDescent="0.3">
      <c r="A585" s="209">
        <v>46148</v>
      </c>
      <c r="B585" s="213" t="s">
        <v>170</v>
      </c>
      <c r="C585" s="210" t="s">
        <v>182</v>
      </c>
      <c r="D585" s="211">
        <v>1.63</v>
      </c>
      <c r="E585" s="210" t="s">
        <v>188</v>
      </c>
    </row>
    <row r="586" spans="1:5" ht="15.75" thickBot="1" x14ac:dyDescent="0.3">
      <c r="A586" s="209">
        <v>46148</v>
      </c>
      <c r="B586" s="213" t="s">
        <v>170</v>
      </c>
      <c r="C586" s="210" t="s">
        <v>182</v>
      </c>
      <c r="D586" s="211">
        <v>1.58</v>
      </c>
      <c r="E586" s="210" t="s">
        <v>188</v>
      </c>
    </row>
    <row r="587" spans="1:5" ht="15.75" thickBot="1" x14ac:dyDescent="0.3">
      <c r="A587" s="209">
        <v>46148</v>
      </c>
      <c r="B587" s="213" t="s">
        <v>170</v>
      </c>
      <c r="C587" s="210" t="s">
        <v>182</v>
      </c>
      <c r="D587" s="211">
        <v>1.62</v>
      </c>
      <c r="E587" s="210" t="s">
        <v>188</v>
      </c>
    </row>
    <row r="588" spans="1:5" ht="15.75" thickBot="1" x14ac:dyDescent="0.3">
      <c r="A588" s="209">
        <v>46148</v>
      </c>
      <c r="B588" s="213" t="s">
        <v>170</v>
      </c>
      <c r="C588" s="210" t="s">
        <v>182</v>
      </c>
      <c r="D588" s="211">
        <v>1.58</v>
      </c>
      <c r="E588" s="210" t="s">
        <v>188</v>
      </c>
    </row>
    <row r="589" spans="1:5" ht="15.75" thickBot="1" x14ac:dyDescent="0.3">
      <c r="A589" s="209">
        <v>46148</v>
      </c>
      <c r="B589" s="213" t="s">
        <v>170</v>
      </c>
      <c r="C589" s="210" t="s">
        <v>182</v>
      </c>
      <c r="D589" s="211">
        <v>1.52</v>
      </c>
      <c r="E589" s="210" t="s">
        <v>188</v>
      </c>
    </row>
    <row r="590" spans="1:5" ht="15.75" thickBot="1" x14ac:dyDescent="0.3">
      <c r="A590" s="209">
        <v>46148</v>
      </c>
      <c r="B590" s="213" t="s">
        <v>170</v>
      </c>
      <c r="C590" s="210" t="s">
        <v>185</v>
      </c>
      <c r="D590" s="211">
        <v>1.58</v>
      </c>
      <c r="E590" s="210" t="s">
        <v>188</v>
      </c>
    </row>
    <row r="591" spans="1:5" ht="15.75" thickBot="1" x14ac:dyDescent="0.3">
      <c r="A591" s="209">
        <v>46148</v>
      </c>
      <c r="B591" s="213" t="s">
        <v>170</v>
      </c>
      <c r="C591" s="210" t="s">
        <v>182</v>
      </c>
      <c r="D591" s="211">
        <v>1.61</v>
      </c>
      <c r="E591" s="210" t="s">
        <v>188</v>
      </c>
    </row>
    <row r="592" spans="1:5" ht="15.75" thickBot="1" x14ac:dyDescent="0.3">
      <c r="A592" s="209">
        <v>46148</v>
      </c>
      <c r="B592" s="213" t="s">
        <v>170</v>
      </c>
      <c r="C592" s="210" t="s">
        <v>186</v>
      </c>
      <c r="D592" s="211">
        <v>1.63</v>
      </c>
      <c r="E592" s="210" t="s">
        <v>189</v>
      </c>
    </row>
    <row r="593" spans="1:5" ht="15.75" thickBot="1" x14ac:dyDescent="0.3">
      <c r="A593" s="209">
        <v>46148</v>
      </c>
      <c r="B593" s="213" t="s">
        <v>170</v>
      </c>
      <c r="C593" s="210" t="s">
        <v>187</v>
      </c>
      <c r="D593" s="211">
        <v>1.71</v>
      </c>
      <c r="E593" s="210" t="s">
        <v>188</v>
      </c>
    </row>
    <row r="594" spans="1:5" ht="15.75" thickBot="1" x14ac:dyDescent="0.3">
      <c r="A594" s="209">
        <v>46148</v>
      </c>
      <c r="B594" s="213" t="s">
        <v>170</v>
      </c>
      <c r="C594" s="210" t="s">
        <v>182</v>
      </c>
      <c r="D594" s="211">
        <v>1.55</v>
      </c>
      <c r="E594" s="210" t="s">
        <v>188</v>
      </c>
    </row>
    <row r="595" spans="1:5" ht="15.75" thickBot="1" x14ac:dyDescent="0.3">
      <c r="A595" s="209">
        <v>46148</v>
      </c>
      <c r="B595" s="213" t="s">
        <v>170</v>
      </c>
      <c r="C595" s="210" t="s">
        <v>183</v>
      </c>
      <c r="D595" s="211">
        <v>1.74</v>
      </c>
      <c r="E595" s="210" t="s">
        <v>188</v>
      </c>
    </row>
    <row r="596" spans="1:5" ht="15.75" thickBot="1" x14ac:dyDescent="0.3">
      <c r="A596" s="209">
        <v>46148</v>
      </c>
      <c r="B596" s="213" t="s">
        <v>170</v>
      </c>
      <c r="C596" s="210" t="s">
        <v>182</v>
      </c>
      <c r="D596" s="211">
        <v>1.63</v>
      </c>
      <c r="E596" s="210" t="s">
        <v>188</v>
      </c>
    </row>
    <row r="597" spans="1:5" ht="15.75" thickBot="1" x14ac:dyDescent="0.3">
      <c r="A597" s="209">
        <v>46148</v>
      </c>
      <c r="B597" s="213" t="s">
        <v>170</v>
      </c>
      <c r="C597" s="210" t="s">
        <v>183</v>
      </c>
      <c r="D597" s="211">
        <v>1.66</v>
      </c>
      <c r="E597" s="210" t="s">
        <v>188</v>
      </c>
    </row>
    <row r="598" spans="1:5" ht="15.75" thickBot="1" x14ac:dyDescent="0.3">
      <c r="A598" s="209">
        <v>46148</v>
      </c>
      <c r="B598" s="213" t="s">
        <v>170</v>
      </c>
      <c r="C598" s="210" t="s">
        <v>183</v>
      </c>
      <c r="D598" s="211">
        <v>1.68</v>
      </c>
      <c r="E598" s="210" t="s">
        <v>188</v>
      </c>
    </row>
    <row r="599" spans="1:5" ht="15.75" thickBot="1" x14ac:dyDescent="0.3">
      <c r="A599" s="209">
        <v>46148</v>
      </c>
      <c r="B599" s="213" t="s">
        <v>170</v>
      </c>
      <c r="C599" s="210" t="s">
        <v>182</v>
      </c>
      <c r="D599" s="211">
        <v>1.6</v>
      </c>
      <c r="E599" s="210" t="s">
        <v>188</v>
      </c>
    </row>
    <row r="600" spans="1:5" ht="15.75" thickBot="1" x14ac:dyDescent="0.3">
      <c r="A600" s="209">
        <v>46148</v>
      </c>
      <c r="B600" s="213" t="s">
        <v>170</v>
      </c>
      <c r="C600" s="210" t="s">
        <v>182</v>
      </c>
      <c r="D600" s="211">
        <v>1.59</v>
      </c>
      <c r="E600" s="210" t="s">
        <v>188</v>
      </c>
    </row>
    <row r="601" spans="1:5" ht="15.75" thickBot="1" x14ac:dyDescent="0.3">
      <c r="A601" s="209">
        <v>46148</v>
      </c>
      <c r="B601" s="213" t="s">
        <v>170</v>
      </c>
      <c r="C601" s="210" t="s">
        <v>183</v>
      </c>
      <c r="D601" s="211">
        <v>1.79</v>
      </c>
      <c r="E601" s="210" t="s">
        <v>188</v>
      </c>
    </row>
    <row r="602" spans="1:5" ht="15.75" thickBot="1" x14ac:dyDescent="0.3">
      <c r="A602" s="209">
        <v>46149</v>
      </c>
      <c r="B602" s="213" t="s">
        <v>170</v>
      </c>
      <c r="C602" s="210" t="s">
        <v>182</v>
      </c>
      <c r="D602" s="211">
        <v>1.56</v>
      </c>
      <c r="E602" s="210" t="s">
        <v>188</v>
      </c>
    </row>
    <row r="603" spans="1:5" ht="15.75" thickBot="1" x14ac:dyDescent="0.3">
      <c r="A603" s="209">
        <v>46149</v>
      </c>
      <c r="B603" s="213" t="s">
        <v>170</v>
      </c>
      <c r="C603" s="210" t="s">
        <v>182</v>
      </c>
      <c r="D603" s="211">
        <v>1.69</v>
      </c>
      <c r="E603" s="210" t="s">
        <v>188</v>
      </c>
    </row>
    <row r="604" spans="1:5" ht="15.75" thickBot="1" x14ac:dyDescent="0.3">
      <c r="A604" s="209">
        <v>46149</v>
      </c>
      <c r="B604" s="213" t="s">
        <v>170</v>
      </c>
      <c r="C604" s="210" t="s">
        <v>182</v>
      </c>
      <c r="D604" s="211">
        <v>1.61</v>
      </c>
      <c r="E604" s="210" t="s">
        <v>188</v>
      </c>
    </row>
    <row r="605" spans="1:5" ht="15.75" thickBot="1" x14ac:dyDescent="0.3">
      <c r="A605" s="209">
        <v>46149</v>
      </c>
      <c r="B605" s="213" t="s">
        <v>170</v>
      </c>
      <c r="C605" s="210" t="s">
        <v>182</v>
      </c>
      <c r="D605" s="211">
        <v>1.56</v>
      </c>
      <c r="E605" s="210" t="s">
        <v>188</v>
      </c>
    </row>
    <row r="606" spans="1:5" ht="15.75" thickBot="1" x14ac:dyDescent="0.3">
      <c r="A606" s="209">
        <v>46149</v>
      </c>
      <c r="B606" s="213" t="s">
        <v>170</v>
      </c>
      <c r="C606" s="210" t="s">
        <v>182</v>
      </c>
      <c r="D606" s="211">
        <v>1.63</v>
      </c>
      <c r="E606" s="210" t="s">
        <v>188</v>
      </c>
    </row>
    <row r="607" spans="1:5" ht="15.75" thickBot="1" x14ac:dyDescent="0.3">
      <c r="A607" s="209">
        <v>46149</v>
      </c>
      <c r="B607" s="213" t="s">
        <v>170</v>
      </c>
      <c r="C607" s="210" t="s">
        <v>182</v>
      </c>
      <c r="D607" s="211">
        <v>1.58</v>
      </c>
      <c r="E607" s="210" t="s">
        <v>188</v>
      </c>
    </row>
    <row r="608" spans="1:5" ht="15.75" thickBot="1" x14ac:dyDescent="0.3">
      <c r="A608" s="209">
        <v>46149</v>
      </c>
      <c r="B608" s="213" t="s">
        <v>170</v>
      </c>
      <c r="C608" s="210" t="s">
        <v>182</v>
      </c>
      <c r="D608" s="211">
        <v>1.58</v>
      </c>
      <c r="E608" s="210" t="s">
        <v>188</v>
      </c>
    </row>
    <row r="609" spans="1:5" ht="15.75" thickBot="1" x14ac:dyDescent="0.3">
      <c r="A609" s="209">
        <v>46149</v>
      </c>
      <c r="B609" s="213" t="s">
        <v>170</v>
      </c>
      <c r="C609" s="210" t="s">
        <v>182</v>
      </c>
      <c r="D609" s="211">
        <v>1.52</v>
      </c>
      <c r="E609" s="210" t="s">
        <v>188</v>
      </c>
    </row>
    <row r="610" spans="1:5" ht="15.75" thickBot="1" x14ac:dyDescent="0.3">
      <c r="A610" s="209">
        <v>46149</v>
      </c>
      <c r="B610" s="213" t="s">
        <v>170</v>
      </c>
      <c r="C610" s="210" t="s">
        <v>185</v>
      </c>
      <c r="D610" s="211">
        <v>1.58</v>
      </c>
      <c r="E610" s="210" t="s">
        <v>188</v>
      </c>
    </row>
    <row r="611" spans="1:5" ht="15.75" thickBot="1" x14ac:dyDescent="0.3">
      <c r="A611" s="209">
        <v>46149</v>
      </c>
      <c r="B611" s="213" t="s">
        <v>170</v>
      </c>
      <c r="C611" s="210" t="s">
        <v>182</v>
      </c>
      <c r="D611" s="211">
        <v>1.61</v>
      </c>
      <c r="E611" s="210" t="s">
        <v>188</v>
      </c>
    </row>
    <row r="612" spans="1:5" ht="15.75" thickBot="1" x14ac:dyDescent="0.3">
      <c r="A612" s="209">
        <v>46149</v>
      </c>
      <c r="B612" s="213" t="s">
        <v>170</v>
      </c>
      <c r="C612" s="210" t="s">
        <v>186</v>
      </c>
      <c r="D612" s="211">
        <v>1.63</v>
      </c>
      <c r="E612" s="210" t="s">
        <v>189</v>
      </c>
    </row>
    <row r="613" spans="1:5" ht="15.75" thickBot="1" x14ac:dyDescent="0.3">
      <c r="A613" s="209">
        <v>46149</v>
      </c>
      <c r="B613" s="213" t="s">
        <v>170</v>
      </c>
      <c r="C613" s="210" t="s">
        <v>187</v>
      </c>
      <c r="D613" s="211">
        <v>1.71</v>
      </c>
      <c r="E613" s="210" t="s">
        <v>188</v>
      </c>
    </row>
    <row r="614" spans="1:5" ht="15.75" thickBot="1" x14ac:dyDescent="0.3">
      <c r="A614" s="209">
        <v>46149</v>
      </c>
      <c r="B614" s="213" t="s">
        <v>170</v>
      </c>
      <c r="C614" s="210" t="s">
        <v>182</v>
      </c>
      <c r="D614" s="211">
        <v>1.55</v>
      </c>
      <c r="E614" s="210" t="s">
        <v>188</v>
      </c>
    </row>
    <row r="615" spans="1:5" ht="15.75" thickBot="1" x14ac:dyDescent="0.3">
      <c r="A615" s="209">
        <v>46149</v>
      </c>
      <c r="B615" s="213" t="s">
        <v>170</v>
      </c>
      <c r="C615" s="210" t="s">
        <v>182</v>
      </c>
      <c r="D615" s="211">
        <v>1.63</v>
      </c>
      <c r="E615" s="210" t="s">
        <v>188</v>
      </c>
    </row>
    <row r="616" spans="1:5" ht="15.75" thickBot="1" x14ac:dyDescent="0.3">
      <c r="A616" s="209">
        <v>46149</v>
      </c>
      <c r="B616" s="213" t="s">
        <v>170</v>
      </c>
      <c r="C616" s="210" t="s">
        <v>183</v>
      </c>
      <c r="D616" s="211">
        <v>1.66</v>
      </c>
      <c r="E616" s="210" t="s">
        <v>188</v>
      </c>
    </row>
    <row r="617" spans="1:5" ht="15.75" thickBot="1" x14ac:dyDescent="0.3">
      <c r="A617" s="209">
        <v>46149</v>
      </c>
      <c r="B617" s="213" t="s">
        <v>170</v>
      </c>
      <c r="C617" s="210" t="s">
        <v>183</v>
      </c>
      <c r="D617" s="211">
        <v>1.68</v>
      </c>
      <c r="E617" s="210" t="s">
        <v>188</v>
      </c>
    </row>
    <row r="618" spans="1:5" ht="15.75" thickBot="1" x14ac:dyDescent="0.3">
      <c r="A618" s="209">
        <v>46149</v>
      </c>
      <c r="B618" s="213" t="s">
        <v>170</v>
      </c>
      <c r="C618" s="210" t="s">
        <v>182</v>
      </c>
      <c r="D618" s="211">
        <v>1.6</v>
      </c>
      <c r="E618" s="210" t="s">
        <v>188</v>
      </c>
    </row>
    <row r="619" spans="1:5" ht="15.75" thickBot="1" x14ac:dyDescent="0.3">
      <c r="A619" s="209">
        <v>46149</v>
      </c>
      <c r="B619" s="213" t="s">
        <v>170</v>
      </c>
      <c r="C619" s="210" t="s">
        <v>182</v>
      </c>
      <c r="D619" s="211">
        <v>1.62</v>
      </c>
      <c r="E619" s="210" t="s">
        <v>188</v>
      </c>
    </row>
    <row r="620" spans="1:5" ht="15.75" thickBot="1" x14ac:dyDescent="0.3">
      <c r="A620" s="209">
        <v>46149</v>
      </c>
      <c r="B620" s="213" t="s">
        <v>170</v>
      </c>
      <c r="C620" s="210" t="s">
        <v>182</v>
      </c>
      <c r="D620" s="211">
        <v>1.59</v>
      </c>
      <c r="E620" s="210" t="s">
        <v>188</v>
      </c>
    </row>
    <row r="621" spans="1:5" ht="15.75" thickBot="1" x14ac:dyDescent="0.3">
      <c r="A621" s="209">
        <v>46149</v>
      </c>
      <c r="B621" s="213" t="s">
        <v>170</v>
      </c>
      <c r="C621" s="210" t="s">
        <v>182</v>
      </c>
      <c r="D621" s="211">
        <v>1.63</v>
      </c>
      <c r="E621" s="210" t="s">
        <v>188</v>
      </c>
    </row>
    <row r="622" spans="1:5" ht="15.75" thickBot="1" x14ac:dyDescent="0.3">
      <c r="A622" s="209">
        <v>46149</v>
      </c>
      <c r="B622" s="213" t="s">
        <v>170</v>
      </c>
      <c r="C622" s="210" t="s">
        <v>183</v>
      </c>
      <c r="D622" s="211">
        <v>1.79</v>
      </c>
      <c r="E622" s="210" t="s">
        <v>188</v>
      </c>
    </row>
    <row r="623" spans="1:5" ht="15.75" thickBot="1" x14ac:dyDescent="0.3">
      <c r="A623" s="209">
        <v>46150</v>
      </c>
      <c r="B623" s="213" t="s">
        <v>170</v>
      </c>
      <c r="C623" s="210" t="s">
        <v>182</v>
      </c>
      <c r="D623" s="211">
        <v>1.61</v>
      </c>
      <c r="E623" s="210" t="s">
        <v>188</v>
      </c>
    </row>
    <row r="624" spans="1:5" ht="15.75" thickBot="1" x14ac:dyDescent="0.3">
      <c r="A624" s="209">
        <v>46150</v>
      </c>
      <c r="B624" s="213" t="s">
        <v>170</v>
      </c>
      <c r="C624" s="210" t="s">
        <v>182</v>
      </c>
      <c r="D624" s="211">
        <v>1.56</v>
      </c>
      <c r="E624" s="210" t="s">
        <v>188</v>
      </c>
    </row>
    <row r="625" spans="1:5" ht="15.75" thickBot="1" x14ac:dyDescent="0.3">
      <c r="A625" s="209">
        <v>46150</v>
      </c>
      <c r="B625" s="213" t="s">
        <v>170</v>
      </c>
      <c r="C625" s="210" t="s">
        <v>182</v>
      </c>
      <c r="D625" s="211">
        <v>1.63</v>
      </c>
      <c r="E625" s="210" t="s">
        <v>188</v>
      </c>
    </row>
    <row r="626" spans="1:5" ht="15.75" thickBot="1" x14ac:dyDescent="0.3">
      <c r="A626" s="209">
        <v>46150</v>
      </c>
      <c r="B626" s="213" t="s">
        <v>170</v>
      </c>
      <c r="C626" s="210" t="s">
        <v>182</v>
      </c>
      <c r="D626" s="211">
        <v>1.65</v>
      </c>
      <c r="E626" s="210" t="s">
        <v>188</v>
      </c>
    </row>
    <row r="627" spans="1:5" ht="15.75" thickBot="1" x14ac:dyDescent="0.3">
      <c r="A627" s="209">
        <v>46150</v>
      </c>
      <c r="B627" s="213" t="s">
        <v>170</v>
      </c>
      <c r="C627" s="210" t="s">
        <v>182</v>
      </c>
      <c r="D627" s="211">
        <v>1.58</v>
      </c>
      <c r="E627" s="210" t="s">
        <v>188</v>
      </c>
    </row>
    <row r="628" spans="1:5" ht="15.75" thickBot="1" x14ac:dyDescent="0.3">
      <c r="A628" s="209">
        <v>46150</v>
      </c>
      <c r="B628" s="213" t="s">
        <v>170</v>
      </c>
      <c r="C628" s="210" t="s">
        <v>182</v>
      </c>
      <c r="D628" s="211">
        <v>1.58</v>
      </c>
      <c r="E628" s="210" t="s">
        <v>188</v>
      </c>
    </row>
    <row r="629" spans="1:5" ht="15.75" thickBot="1" x14ac:dyDescent="0.3">
      <c r="A629" s="209">
        <v>46150</v>
      </c>
      <c r="B629" s="213" t="s">
        <v>170</v>
      </c>
      <c r="C629" s="210" t="s">
        <v>182</v>
      </c>
      <c r="D629" s="211">
        <v>1.52</v>
      </c>
      <c r="E629" s="210" t="s">
        <v>188</v>
      </c>
    </row>
    <row r="630" spans="1:5" ht="15.75" thickBot="1" x14ac:dyDescent="0.3">
      <c r="A630" s="209">
        <v>46150</v>
      </c>
      <c r="B630" s="213" t="s">
        <v>170</v>
      </c>
      <c r="C630" s="210" t="s">
        <v>182</v>
      </c>
      <c r="D630" s="211">
        <v>1.61</v>
      </c>
      <c r="E630" s="210" t="s">
        <v>188</v>
      </c>
    </row>
    <row r="631" spans="1:5" ht="15.75" thickBot="1" x14ac:dyDescent="0.3">
      <c r="A631" s="209">
        <v>46150</v>
      </c>
      <c r="B631" s="213" t="s">
        <v>170</v>
      </c>
      <c r="C631" s="210" t="s">
        <v>186</v>
      </c>
      <c r="D631" s="211">
        <v>1.63</v>
      </c>
      <c r="E631" s="210" t="s">
        <v>189</v>
      </c>
    </row>
    <row r="632" spans="1:5" ht="15.75" thickBot="1" x14ac:dyDescent="0.3">
      <c r="A632" s="209">
        <v>46150</v>
      </c>
      <c r="B632" s="213" t="s">
        <v>170</v>
      </c>
      <c r="C632" s="210" t="s">
        <v>187</v>
      </c>
      <c r="D632" s="211">
        <v>1.71</v>
      </c>
      <c r="E632" s="210" t="s">
        <v>188</v>
      </c>
    </row>
    <row r="633" spans="1:5" ht="15.75" thickBot="1" x14ac:dyDescent="0.3">
      <c r="A633" s="209">
        <v>46150</v>
      </c>
      <c r="B633" s="213" t="s">
        <v>170</v>
      </c>
      <c r="C633" s="210" t="s">
        <v>182</v>
      </c>
      <c r="D633" s="211">
        <v>1.55</v>
      </c>
      <c r="E633" s="210" t="s">
        <v>188</v>
      </c>
    </row>
    <row r="634" spans="1:5" ht="15.75" thickBot="1" x14ac:dyDescent="0.3">
      <c r="A634" s="209">
        <v>46150</v>
      </c>
      <c r="B634" s="213" t="s">
        <v>170</v>
      </c>
      <c r="C634" s="210" t="s">
        <v>182</v>
      </c>
      <c r="D634" s="211">
        <v>1.63</v>
      </c>
      <c r="E634" s="210" t="s">
        <v>188</v>
      </c>
    </row>
    <row r="635" spans="1:5" ht="15.75" thickBot="1" x14ac:dyDescent="0.3">
      <c r="A635" s="209">
        <v>46150</v>
      </c>
      <c r="B635" s="213" t="s">
        <v>170</v>
      </c>
      <c r="C635" s="210" t="s">
        <v>183</v>
      </c>
      <c r="D635" s="211">
        <v>1.66</v>
      </c>
      <c r="E635" s="210" t="s">
        <v>188</v>
      </c>
    </row>
    <row r="636" spans="1:5" ht="15.75" thickBot="1" x14ac:dyDescent="0.3">
      <c r="A636" s="209">
        <v>46150</v>
      </c>
      <c r="B636" s="213" t="s">
        <v>170</v>
      </c>
      <c r="C636" s="210" t="s">
        <v>183</v>
      </c>
      <c r="D636" s="211">
        <v>1.68</v>
      </c>
      <c r="E636" s="210" t="s">
        <v>188</v>
      </c>
    </row>
    <row r="637" spans="1:5" ht="15.75" thickBot="1" x14ac:dyDescent="0.3">
      <c r="A637" s="209">
        <v>46150</v>
      </c>
      <c r="B637" s="213" t="s">
        <v>170</v>
      </c>
      <c r="C637" s="210" t="s">
        <v>182</v>
      </c>
      <c r="D637" s="211">
        <v>1.6</v>
      </c>
      <c r="E637" s="210" t="s">
        <v>188</v>
      </c>
    </row>
    <row r="638" spans="1:5" ht="15.75" thickBot="1" x14ac:dyDescent="0.3">
      <c r="A638" s="209">
        <v>46150</v>
      </c>
      <c r="B638" s="213" t="s">
        <v>170</v>
      </c>
      <c r="C638" s="210" t="s">
        <v>182</v>
      </c>
      <c r="D638" s="211">
        <v>1.62</v>
      </c>
      <c r="E638" s="210" t="s">
        <v>188</v>
      </c>
    </row>
    <row r="639" spans="1:5" ht="15.75" thickBot="1" x14ac:dyDescent="0.3">
      <c r="A639" s="209">
        <v>46150</v>
      </c>
      <c r="B639" s="213" t="s">
        <v>170</v>
      </c>
      <c r="C639" s="210" t="s">
        <v>182</v>
      </c>
      <c r="D639" s="211">
        <v>1.59</v>
      </c>
      <c r="E639" s="210" t="s">
        <v>188</v>
      </c>
    </row>
    <row r="640" spans="1:5" ht="15.75" thickBot="1" x14ac:dyDescent="0.3">
      <c r="A640" s="209">
        <v>46150</v>
      </c>
      <c r="B640" s="213" t="s">
        <v>170</v>
      </c>
      <c r="C640" s="210" t="s">
        <v>187</v>
      </c>
      <c r="D640" s="211">
        <v>1.58</v>
      </c>
      <c r="E640" s="210" t="s">
        <v>188</v>
      </c>
    </row>
    <row r="641" spans="1:5" ht="15.75" thickBot="1" x14ac:dyDescent="0.3">
      <c r="A641" s="209">
        <v>46150</v>
      </c>
      <c r="B641" s="213" t="s">
        <v>170</v>
      </c>
      <c r="C641" s="210" t="s">
        <v>183</v>
      </c>
      <c r="D641" s="211">
        <v>1.74</v>
      </c>
      <c r="E641" s="210" t="s">
        <v>188</v>
      </c>
    </row>
    <row r="642" spans="1:5" ht="15.75" thickBot="1" x14ac:dyDescent="0.3">
      <c r="A642" s="209">
        <v>46151</v>
      </c>
      <c r="B642" s="213" t="s">
        <v>170</v>
      </c>
      <c r="C642" s="210" t="s">
        <v>184</v>
      </c>
      <c r="D642" s="211">
        <v>1.87</v>
      </c>
      <c r="E642" s="210" t="s">
        <v>188</v>
      </c>
    </row>
    <row r="643" spans="1:5" ht="15.75" thickBot="1" x14ac:dyDescent="0.3">
      <c r="A643" s="209">
        <v>46151</v>
      </c>
      <c r="B643" s="213" t="s">
        <v>170</v>
      </c>
      <c r="C643" s="210" t="s">
        <v>183</v>
      </c>
      <c r="D643" s="211">
        <v>1.68</v>
      </c>
      <c r="E643" s="210" t="s">
        <v>188</v>
      </c>
    </row>
    <row r="644" spans="1:5" ht="15.75" thickBot="1" x14ac:dyDescent="0.3">
      <c r="A644" s="209">
        <v>46151</v>
      </c>
      <c r="B644" s="213" t="s">
        <v>170</v>
      </c>
      <c r="C644" s="210" t="s">
        <v>183</v>
      </c>
      <c r="D644" s="211">
        <v>1.74</v>
      </c>
      <c r="E644" s="210" t="s">
        <v>188</v>
      </c>
    </row>
    <row r="645" spans="1:5" ht="15.75" thickBot="1" x14ac:dyDescent="0.3">
      <c r="A645" s="209">
        <v>46151</v>
      </c>
      <c r="B645" s="213" t="s">
        <v>170</v>
      </c>
      <c r="C645" s="210" t="s">
        <v>183</v>
      </c>
      <c r="D645" s="211">
        <v>1.74</v>
      </c>
      <c r="E645" s="210" t="s">
        <v>188</v>
      </c>
    </row>
    <row r="646" spans="1:5" ht="15.75" thickBot="1" x14ac:dyDescent="0.3">
      <c r="A646" s="209">
        <v>46151</v>
      </c>
      <c r="B646" s="213" t="s">
        <v>170</v>
      </c>
      <c r="C646" s="210" t="s">
        <v>187</v>
      </c>
      <c r="D646" s="211">
        <v>1.58</v>
      </c>
      <c r="E646" s="210" t="s">
        <v>188</v>
      </c>
    </row>
    <row r="647" spans="1:5" ht="15.75" thickBot="1" x14ac:dyDescent="0.3">
      <c r="A647" s="209">
        <v>46152</v>
      </c>
      <c r="B647" s="213" t="s">
        <v>170</v>
      </c>
      <c r="C647" s="210" t="s">
        <v>184</v>
      </c>
      <c r="D647" s="211">
        <v>1.87</v>
      </c>
      <c r="E647" s="210" t="s">
        <v>188</v>
      </c>
    </row>
    <row r="648" spans="1:5" ht="15.75" thickBot="1" x14ac:dyDescent="0.3">
      <c r="A648" s="209">
        <v>46152</v>
      </c>
      <c r="B648" s="213" t="s">
        <v>170</v>
      </c>
      <c r="C648" s="210" t="s">
        <v>183</v>
      </c>
      <c r="D648" s="211">
        <v>1.68</v>
      </c>
      <c r="E648" s="210" t="s">
        <v>188</v>
      </c>
    </row>
    <row r="649" spans="1:5" ht="15.75" thickBot="1" x14ac:dyDescent="0.3">
      <c r="A649" s="209">
        <v>46152</v>
      </c>
      <c r="B649" s="213" t="s">
        <v>170</v>
      </c>
      <c r="C649" s="210" t="s">
        <v>183</v>
      </c>
      <c r="D649" s="211">
        <v>1.74</v>
      </c>
      <c r="E649" s="210" t="s">
        <v>188</v>
      </c>
    </row>
    <row r="650" spans="1:5" ht="15.75" thickBot="1" x14ac:dyDescent="0.3">
      <c r="A650" s="209">
        <v>46152</v>
      </c>
      <c r="B650" s="213" t="s">
        <v>170</v>
      </c>
      <c r="C650" s="210" t="s">
        <v>183</v>
      </c>
      <c r="D650" s="211">
        <v>1.74</v>
      </c>
      <c r="E650" s="210" t="s">
        <v>188</v>
      </c>
    </row>
    <row r="651" spans="1:5" ht="15.75" thickBot="1" x14ac:dyDescent="0.3">
      <c r="A651" s="209">
        <v>46152</v>
      </c>
      <c r="B651" s="213" t="s">
        <v>170</v>
      </c>
      <c r="C651" s="210" t="s">
        <v>187</v>
      </c>
      <c r="D651" s="211">
        <v>1.58</v>
      </c>
      <c r="E651" s="210" t="s">
        <v>188</v>
      </c>
    </row>
    <row r="652" spans="1:5" ht="15.75" thickBot="1" x14ac:dyDescent="0.3">
      <c r="A652" s="209">
        <v>46153</v>
      </c>
      <c r="B652" s="213" t="s">
        <v>170</v>
      </c>
      <c r="C652" s="210" t="s">
        <v>183</v>
      </c>
      <c r="D652" s="211">
        <v>1.61</v>
      </c>
      <c r="E652" s="210" t="s">
        <v>188</v>
      </c>
    </row>
    <row r="653" spans="1:5" ht="15.75" thickBot="1" x14ac:dyDescent="0.3">
      <c r="A653" s="209">
        <v>46153</v>
      </c>
      <c r="B653" s="213" t="s">
        <v>170</v>
      </c>
      <c r="C653" s="210" t="s">
        <v>183</v>
      </c>
      <c r="D653" s="211">
        <v>1.59</v>
      </c>
      <c r="E653" s="210" t="s">
        <v>188</v>
      </c>
    </row>
    <row r="654" spans="1:5" ht="15.75" thickBot="1" x14ac:dyDescent="0.3">
      <c r="A654" s="209">
        <v>46153</v>
      </c>
      <c r="B654" s="213" t="s">
        <v>170</v>
      </c>
      <c r="C654" s="210" t="s">
        <v>182</v>
      </c>
      <c r="D654" s="211">
        <v>1.69</v>
      </c>
      <c r="E654" s="210" t="s">
        <v>188</v>
      </c>
    </row>
    <row r="655" spans="1:5" ht="15.75" thickBot="1" x14ac:dyDescent="0.3">
      <c r="A655" s="209">
        <v>46153</v>
      </c>
      <c r="B655" s="213" t="s">
        <v>170</v>
      </c>
      <c r="C655" s="210" t="s">
        <v>182</v>
      </c>
      <c r="D655" s="211">
        <v>1.61</v>
      </c>
      <c r="E655" s="210" t="s">
        <v>188</v>
      </c>
    </row>
    <row r="656" spans="1:5" ht="15.75" thickBot="1" x14ac:dyDescent="0.3">
      <c r="A656" s="209">
        <v>46153</v>
      </c>
      <c r="B656" s="213" t="s">
        <v>170</v>
      </c>
      <c r="C656" s="210" t="s">
        <v>182</v>
      </c>
      <c r="D656" s="211">
        <v>1.56</v>
      </c>
      <c r="E656" s="210" t="s">
        <v>188</v>
      </c>
    </row>
    <row r="657" spans="1:5" ht="15.75" thickBot="1" x14ac:dyDescent="0.3">
      <c r="A657" s="209">
        <v>46153</v>
      </c>
      <c r="B657" s="213" t="s">
        <v>170</v>
      </c>
      <c r="C657" s="210" t="s">
        <v>182</v>
      </c>
      <c r="D657" s="211">
        <v>1.63</v>
      </c>
      <c r="E657" s="210" t="s">
        <v>188</v>
      </c>
    </row>
    <row r="658" spans="1:5" ht="15.75" thickBot="1" x14ac:dyDescent="0.3">
      <c r="A658" s="209">
        <v>46153</v>
      </c>
      <c r="B658" s="213" t="s">
        <v>170</v>
      </c>
      <c r="C658" s="210" t="s">
        <v>184</v>
      </c>
      <c r="D658" s="211">
        <v>1.87</v>
      </c>
      <c r="E658" s="210" t="s">
        <v>188</v>
      </c>
    </row>
    <row r="659" spans="1:5" ht="15.75" thickBot="1" x14ac:dyDescent="0.3">
      <c r="A659" s="209">
        <v>46153</v>
      </c>
      <c r="B659" s="213" t="s">
        <v>170</v>
      </c>
      <c r="C659" s="210" t="s">
        <v>182</v>
      </c>
      <c r="D659" s="211">
        <v>1.58</v>
      </c>
      <c r="E659" s="210" t="s">
        <v>188</v>
      </c>
    </row>
    <row r="660" spans="1:5" ht="15.75" thickBot="1" x14ac:dyDescent="0.3">
      <c r="A660" s="209">
        <v>46153</v>
      </c>
      <c r="B660" s="213" t="s">
        <v>170</v>
      </c>
      <c r="C660" s="210" t="s">
        <v>182</v>
      </c>
      <c r="D660" s="211">
        <v>1.56</v>
      </c>
      <c r="E660" s="210" t="s">
        <v>188</v>
      </c>
    </row>
    <row r="661" spans="1:5" ht="15.75" thickBot="1" x14ac:dyDescent="0.3">
      <c r="A661" s="209">
        <v>46153</v>
      </c>
      <c r="B661" s="213" t="s">
        <v>170</v>
      </c>
      <c r="C661" s="210" t="s">
        <v>182</v>
      </c>
      <c r="D661" s="211">
        <v>1.52</v>
      </c>
      <c r="E661" s="210" t="s">
        <v>188</v>
      </c>
    </row>
    <row r="662" spans="1:5" ht="15.75" thickBot="1" x14ac:dyDescent="0.3">
      <c r="A662" s="209">
        <v>46153</v>
      </c>
      <c r="B662" s="213" t="s">
        <v>170</v>
      </c>
      <c r="C662" s="210" t="s">
        <v>185</v>
      </c>
      <c r="D662" s="211">
        <v>1.58</v>
      </c>
      <c r="E662" s="210" t="s">
        <v>188</v>
      </c>
    </row>
    <row r="663" spans="1:5" ht="15.75" thickBot="1" x14ac:dyDescent="0.3">
      <c r="A663" s="209">
        <v>46153</v>
      </c>
      <c r="B663" s="213" t="s">
        <v>170</v>
      </c>
      <c r="C663" s="210" t="s">
        <v>182</v>
      </c>
      <c r="D663" s="211">
        <v>1.61</v>
      </c>
      <c r="E663" s="210" t="s">
        <v>188</v>
      </c>
    </row>
    <row r="664" spans="1:5" ht="15.75" thickBot="1" x14ac:dyDescent="0.3">
      <c r="A664" s="209">
        <v>46153</v>
      </c>
      <c r="B664" s="213" t="s">
        <v>170</v>
      </c>
      <c r="C664" s="210" t="s">
        <v>182</v>
      </c>
      <c r="D664" s="211">
        <v>1.51</v>
      </c>
      <c r="E664" s="210" t="s">
        <v>188</v>
      </c>
    </row>
    <row r="665" spans="1:5" ht="15.75" thickBot="1" x14ac:dyDescent="0.3">
      <c r="A665" s="209">
        <v>46153</v>
      </c>
      <c r="B665" s="213" t="s">
        <v>170</v>
      </c>
      <c r="C665" s="210" t="s">
        <v>182</v>
      </c>
      <c r="D665" s="211">
        <v>1.58</v>
      </c>
      <c r="E665" s="210" t="s">
        <v>188</v>
      </c>
    </row>
    <row r="666" spans="1:5" ht="15.75" thickBot="1" x14ac:dyDescent="0.3">
      <c r="A666" s="209">
        <v>46153</v>
      </c>
      <c r="B666" s="213" t="s">
        <v>170</v>
      </c>
      <c r="C666" s="210" t="s">
        <v>186</v>
      </c>
      <c r="D666" s="211">
        <v>1.63</v>
      </c>
      <c r="E666" s="210" t="s">
        <v>189</v>
      </c>
    </row>
    <row r="667" spans="1:5" ht="15.75" thickBot="1" x14ac:dyDescent="0.3">
      <c r="A667" s="209">
        <v>46153</v>
      </c>
      <c r="B667" s="213" t="s">
        <v>170</v>
      </c>
      <c r="C667" s="210" t="s">
        <v>187</v>
      </c>
      <c r="D667" s="211">
        <v>1.71</v>
      </c>
      <c r="E667" s="210" t="s">
        <v>188</v>
      </c>
    </row>
    <row r="668" spans="1:5" ht="15.75" thickBot="1" x14ac:dyDescent="0.3">
      <c r="A668" s="209">
        <v>46153</v>
      </c>
      <c r="B668" s="213" t="s">
        <v>170</v>
      </c>
      <c r="C668" s="210" t="s">
        <v>182</v>
      </c>
      <c r="D668" s="211">
        <v>1.55</v>
      </c>
      <c r="E668" s="210" t="s">
        <v>188</v>
      </c>
    </row>
    <row r="669" spans="1:5" ht="15.75" thickBot="1" x14ac:dyDescent="0.3">
      <c r="A669" s="209">
        <v>46153</v>
      </c>
      <c r="B669" s="213" t="s">
        <v>170</v>
      </c>
      <c r="C669" s="210" t="s">
        <v>183</v>
      </c>
      <c r="D669" s="211">
        <v>1.74</v>
      </c>
      <c r="E669" s="210" t="s">
        <v>188</v>
      </c>
    </row>
    <row r="670" spans="1:5" ht="15.75" thickBot="1" x14ac:dyDescent="0.3">
      <c r="A670" s="209">
        <v>46153</v>
      </c>
      <c r="B670" s="213" t="s">
        <v>170</v>
      </c>
      <c r="C670" s="210" t="s">
        <v>182</v>
      </c>
      <c r="D670" s="211">
        <v>1.63</v>
      </c>
      <c r="E670" s="210" t="s">
        <v>188</v>
      </c>
    </row>
    <row r="671" spans="1:5" ht="15.75" thickBot="1" x14ac:dyDescent="0.3">
      <c r="A671" s="209">
        <v>46153</v>
      </c>
      <c r="B671" s="213" t="s">
        <v>170</v>
      </c>
      <c r="C671" s="210" t="s">
        <v>183</v>
      </c>
      <c r="D671" s="211">
        <v>1.66</v>
      </c>
      <c r="E671" s="210" t="s">
        <v>188</v>
      </c>
    </row>
    <row r="672" spans="1:5" ht="15.75" thickBot="1" x14ac:dyDescent="0.3">
      <c r="A672" s="209">
        <v>46153</v>
      </c>
      <c r="B672" s="213" t="s">
        <v>170</v>
      </c>
      <c r="C672" s="210" t="s">
        <v>183</v>
      </c>
      <c r="D672" s="211">
        <v>1.79</v>
      </c>
      <c r="E672" s="210" t="s">
        <v>188</v>
      </c>
    </row>
    <row r="673" spans="1:5" ht="15.75" thickBot="1" x14ac:dyDescent="0.3">
      <c r="A673" s="209">
        <v>46153</v>
      </c>
      <c r="B673" s="213" t="s">
        <v>170</v>
      </c>
      <c r="C673" s="210" t="s">
        <v>182</v>
      </c>
      <c r="D673" s="211">
        <v>1.62</v>
      </c>
      <c r="E673" s="210" t="s">
        <v>188</v>
      </c>
    </row>
    <row r="674" spans="1:5" ht="15.75" thickBot="1" x14ac:dyDescent="0.3">
      <c r="A674" s="209">
        <v>46153</v>
      </c>
      <c r="B674" s="213" t="s">
        <v>170</v>
      </c>
      <c r="C674" s="210" t="s">
        <v>182</v>
      </c>
      <c r="D674" s="211">
        <v>1.59</v>
      </c>
      <c r="E674" s="210" t="s">
        <v>188</v>
      </c>
    </row>
    <row r="675" spans="1:5" ht="15.75" thickBot="1" x14ac:dyDescent="0.3">
      <c r="A675" s="209">
        <v>46153</v>
      </c>
      <c r="B675" s="213" t="s">
        <v>170</v>
      </c>
      <c r="C675" s="210" t="s">
        <v>182</v>
      </c>
      <c r="D675" s="211">
        <v>1.63</v>
      </c>
      <c r="E675" s="210" t="s">
        <v>188</v>
      </c>
    </row>
    <row r="676" spans="1:5" ht="15.75" thickBot="1" x14ac:dyDescent="0.3">
      <c r="A676" s="209">
        <v>46153</v>
      </c>
      <c r="B676" s="213" t="s">
        <v>170</v>
      </c>
      <c r="C676" s="210" t="s">
        <v>183</v>
      </c>
      <c r="D676" s="211">
        <v>1.74</v>
      </c>
      <c r="E676" s="210" t="s">
        <v>188</v>
      </c>
    </row>
    <row r="677" spans="1:5" ht="15.75" thickBot="1" x14ac:dyDescent="0.3">
      <c r="A677" s="209">
        <v>46154</v>
      </c>
      <c r="B677" s="213" t="s">
        <v>170</v>
      </c>
      <c r="C677" s="210" t="s">
        <v>183</v>
      </c>
      <c r="D677" s="211">
        <v>1.61</v>
      </c>
      <c r="E677" s="210" t="s">
        <v>188</v>
      </c>
    </row>
    <row r="678" spans="1:5" ht="15.75" thickBot="1" x14ac:dyDescent="0.3">
      <c r="A678" s="209">
        <v>46154</v>
      </c>
      <c r="B678" s="213" t="s">
        <v>170</v>
      </c>
      <c r="C678" s="210" t="s">
        <v>183</v>
      </c>
      <c r="D678" s="211">
        <v>1.59</v>
      </c>
      <c r="E678" s="210" t="s">
        <v>188</v>
      </c>
    </row>
    <row r="679" spans="1:5" ht="15.75" thickBot="1" x14ac:dyDescent="0.3">
      <c r="A679" s="209">
        <v>46154</v>
      </c>
      <c r="B679" s="213" t="s">
        <v>170</v>
      </c>
      <c r="C679" s="210" t="s">
        <v>182</v>
      </c>
      <c r="D679" s="211">
        <v>1.69</v>
      </c>
      <c r="E679" s="210" t="s">
        <v>188</v>
      </c>
    </row>
    <row r="680" spans="1:5" ht="15.75" thickBot="1" x14ac:dyDescent="0.3">
      <c r="A680" s="209">
        <v>46154</v>
      </c>
      <c r="B680" s="213" t="s">
        <v>170</v>
      </c>
      <c r="C680" s="210" t="s">
        <v>182</v>
      </c>
      <c r="D680" s="211">
        <v>1.61</v>
      </c>
      <c r="E680" s="210" t="s">
        <v>188</v>
      </c>
    </row>
    <row r="681" spans="1:5" ht="15.75" thickBot="1" x14ac:dyDescent="0.3">
      <c r="A681" s="209">
        <v>46154</v>
      </c>
      <c r="B681" s="213" t="s">
        <v>170</v>
      </c>
      <c r="C681" s="210" t="s">
        <v>182</v>
      </c>
      <c r="D681" s="211">
        <v>1.56</v>
      </c>
      <c r="E681" s="210" t="s">
        <v>188</v>
      </c>
    </row>
    <row r="682" spans="1:5" ht="15.75" thickBot="1" x14ac:dyDescent="0.3">
      <c r="A682" s="209">
        <v>46154</v>
      </c>
      <c r="B682" s="213" t="s">
        <v>170</v>
      </c>
      <c r="C682" s="210" t="s">
        <v>182</v>
      </c>
      <c r="D682" s="211">
        <v>1.63</v>
      </c>
      <c r="E682" s="210" t="s">
        <v>188</v>
      </c>
    </row>
    <row r="683" spans="1:5" ht="15.75" thickBot="1" x14ac:dyDescent="0.3">
      <c r="A683" s="209">
        <v>46154</v>
      </c>
      <c r="B683" s="213" t="s">
        <v>170</v>
      </c>
      <c r="C683" s="210" t="s">
        <v>182</v>
      </c>
      <c r="D683" s="211">
        <v>1.58</v>
      </c>
      <c r="E683" s="210" t="s">
        <v>188</v>
      </c>
    </row>
    <row r="684" spans="1:5" ht="15.75" thickBot="1" x14ac:dyDescent="0.3">
      <c r="A684" s="209">
        <v>46154</v>
      </c>
      <c r="B684" s="213" t="s">
        <v>170</v>
      </c>
      <c r="C684" s="210" t="s">
        <v>182</v>
      </c>
      <c r="D684" s="211">
        <v>1.56</v>
      </c>
      <c r="E684" s="210" t="s">
        <v>188</v>
      </c>
    </row>
    <row r="685" spans="1:5" ht="15.75" thickBot="1" x14ac:dyDescent="0.3">
      <c r="A685" s="209">
        <v>46154</v>
      </c>
      <c r="B685" s="213" t="s">
        <v>170</v>
      </c>
      <c r="C685" s="210" t="s">
        <v>182</v>
      </c>
      <c r="D685" s="211">
        <v>1.52</v>
      </c>
      <c r="E685" s="210" t="s">
        <v>188</v>
      </c>
    </row>
    <row r="686" spans="1:5" ht="15.75" thickBot="1" x14ac:dyDescent="0.3">
      <c r="A686" s="209">
        <v>46154</v>
      </c>
      <c r="B686" s="213" t="s">
        <v>170</v>
      </c>
      <c r="C686" s="210" t="s">
        <v>185</v>
      </c>
      <c r="D686" s="211">
        <v>1.58</v>
      </c>
      <c r="E686" s="210" t="s">
        <v>188</v>
      </c>
    </row>
    <row r="687" spans="1:5" ht="15.75" thickBot="1" x14ac:dyDescent="0.3">
      <c r="A687" s="209">
        <v>46154</v>
      </c>
      <c r="B687" s="213" t="s">
        <v>170</v>
      </c>
      <c r="C687" s="210" t="s">
        <v>182</v>
      </c>
      <c r="D687" s="211">
        <v>1.61</v>
      </c>
      <c r="E687" s="210" t="s">
        <v>188</v>
      </c>
    </row>
    <row r="688" spans="1:5" ht="15.75" thickBot="1" x14ac:dyDescent="0.3">
      <c r="A688" s="209">
        <v>46154</v>
      </c>
      <c r="B688" s="213" t="s">
        <v>170</v>
      </c>
      <c r="C688" s="210" t="s">
        <v>182</v>
      </c>
      <c r="D688" s="211">
        <v>1.51</v>
      </c>
      <c r="E688" s="210" t="s">
        <v>188</v>
      </c>
    </row>
    <row r="689" spans="1:5" ht="15.75" thickBot="1" x14ac:dyDescent="0.3">
      <c r="A689" s="209">
        <v>46154</v>
      </c>
      <c r="B689" s="213" t="s">
        <v>170</v>
      </c>
      <c r="C689" s="210" t="s">
        <v>182</v>
      </c>
      <c r="D689" s="211">
        <v>1.58</v>
      </c>
      <c r="E689" s="210" t="s">
        <v>188</v>
      </c>
    </row>
    <row r="690" spans="1:5" ht="15.75" thickBot="1" x14ac:dyDescent="0.3">
      <c r="A690" s="209">
        <v>46154</v>
      </c>
      <c r="B690" s="213" t="s">
        <v>170</v>
      </c>
      <c r="C690" s="210" t="s">
        <v>186</v>
      </c>
      <c r="D690" s="211">
        <v>1.63</v>
      </c>
      <c r="E690" s="210" t="s">
        <v>189</v>
      </c>
    </row>
    <row r="691" spans="1:5" ht="15.75" thickBot="1" x14ac:dyDescent="0.3">
      <c r="A691" s="209">
        <v>46154</v>
      </c>
      <c r="B691" s="213" t="s">
        <v>170</v>
      </c>
      <c r="C691" s="210" t="s">
        <v>187</v>
      </c>
      <c r="D691" s="211">
        <v>1.71</v>
      </c>
      <c r="E691" s="210" t="s">
        <v>188</v>
      </c>
    </row>
    <row r="692" spans="1:5" ht="15.75" thickBot="1" x14ac:dyDescent="0.3">
      <c r="A692" s="209">
        <v>46154</v>
      </c>
      <c r="B692" s="213" t="s">
        <v>170</v>
      </c>
      <c r="C692" s="210" t="s">
        <v>182</v>
      </c>
      <c r="D692" s="211">
        <v>1.55</v>
      </c>
      <c r="E692" s="210" t="s">
        <v>188</v>
      </c>
    </row>
    <row r="693" spans="1:5" ht="15.75" thickBot="1" x14ac:dyDescent="0.3">
      <c r="A693" s="209">
        <v>46154</v>
      </c>
      <c r="B693" s="213" t="s">
        <v>170</v>
      </c>
      <c r="C693" s="210" t="s">
        <v>183</v>
      </c>
      <c r="D693" s="211">
        <v>1.74</v>
      </c>
      <c r="E693" s="210" t="s">
        <v>188</v>
      </c>
    </row>
    <row r="694" spans="1:5" ht="15.75" thickBot="1" x14ac:dyDescent="0.3">
      <c r="A694" s="209">
        <v>46154</v>
      </c>
      <c r="B694" s="213" t="s">
        <v>170</v>
      </c>
      <c r="C694" s="210" t="s">
        <v>182</v>
      </c>
      <c r="D694" s="211">
        <v>1.63</v>
      </c>
      <c r="E694" s="210" t="s">
        <v>188</v>
      </c>
    </row>
    <row r="695" spans="1:5" ht="15.75" thickBot="1" x14ac:dyDescent="0.3">
      <c r="A695" s="209">
        <v>46154</v>
      </c>
      <c r="B695" s="213" t="s">
        <v>170</v>
      </c>
      <c r="C695" s="210" t="s">
        <v>183</v>
      </c>
      <c r="D695" s="211">
        <v>1.66</v>
      </c>
      <c r="E695" s="210" t="s">
        <v>188</v>
      </c>
    </row>
    <row r="696" spans="1:5" ht="15.75" thickBot="1" x14ac:dyDescent="0.3">
      <c r="A696" s="209">
        <v>46154</v>
      </c>
      <c r="B696" s="213" t="s">
        <v>170</v>
      </c>
      <c r="C696" s="210" t="s">
        <v>183</v>
      </c>
      <c r="D696" s="211">
        <v>1.79</v>
      </c>
      <c r="E696" s="210" t="s">
        <v>188</v>
      </c>
    </row>
    <row r="697" spans="1:5" ht="15.75" thickBot="1" x14ac:dyDescent="0.3">
      <c r="A697" s="209">
        <v>46154</v>
      </c>
      <c r="B697" s="213" t="s">
        <v>170</v>
      </c>
      <c r="C697" s="210" t="s">
        <v>182</v>
      </c>
      <c r="D697" s="211">
        <v>1.6</v>
      </c>
      <c r="E697" s="210" t="s">
        <v>188</v>
      </c>
    </row>
    <row r="698" spans="1:5" ht="15.75" thickBot="1" x14ac:dyDescent="0.3">
      <c r="A698" s="209">
        <v>46154</v>
      </c>
      <c r="B698" s="213" t="s">
        <v>170</v>
      </c>
      <c r="C698" s="210" t="s">
        <v>182</v>
      </c>
      <c r="D698" s="211">
        <v>1.62</v>
      </c>
      <c r="E698" s="210" t="s">
        <v>188</v>
      </c>
    </row>
    <row r="699" spans="1:5" ht="15.75" thickBot="1" x14ac:dyDescent="0.3">
      <c r="A699" s="209">
        <v>46154</v>
      </c>
      <c r="B699" s="213" t="s">
        <v>170</v>
      </c>
      <c r="C699" s="210" t="s">
        <v>182</v>
      </c>
      <c r="D699" s="211">
        <v>1.59</v>
      </c>
      <c r="E699" s="210" t="s">
        <v>188</v>
      </c>
    </row>
    <row r="700" spans="1:5" ht="15.75" thickBot="1" x14ac:dyDescent="0.3">
      <c r="A700" s="209">
        <v>46155</v>
      </c>
      <c r="B700" s="213" t="s">
        <v>170</v>
      </c>
      <c r="C700" s="210" t="s">
        <v>183</v>
      </c>
      <c r="D700" s="211">
        <v>1.61</v>
      </c>
      <c r="E700" s="210" t="s">
        <v>188</v>
      </c>
    </row>
    <row r="701" spans="1:5" ht="15.75" thickBot="1" x14ac:dyDescent="0.3">
      <c r="A701" s="209">
        <v>46155</v>
      </c>
      <c r="B701" s="213" t="s">
        <v>170</v>
      </c>
      <c r="C701" s="210" t="s">
        <v>183</v>
      </c>
      <c r="D701" s="211">
        <v>1.59</v>
      </c>
      <c r="E701" s="210" t="s">
        <v>188</v>
      </c>
    </row>
    <row r="702" spans="1:5" ht="15.75" thickBot="1" x14ac:dyDescent="0.3">
      <c r="A702" s="209">
        <v>46155</v>
      </c>
      <c r="B702" s="213" t="s">
        <v>170</v>
      </c>
      <c r="C702" s="210" t="s">
        <v>184</v>
      </c>
      <c r="D702" s="211">
        <v>1.74</v>
      </c>
      <c r="E702" s="210" t="s">
        <v>188</v>
      </c>
    </row>
    <row r="703" spans="1:5" ht="15.75" thickBot="1" x14ac:dyDescent="0.3">
      <c r="A703" s="209">
        <v>46155</v>
      </c>
      <c r="B703" s="213" t="s">
        <v>170</v>
      </c>
      <c r="C703" s="210" t="s">
        <v>182</v>
      </c>
      <c r="D703" s="211">
        <v>1.69</v>
      </c>
      <c r="E703" s="210" t="s">
        <v>188</v>
      </c>
    </row>
    <row r="704" spans="1:5" ht="15.75" thickBot="1" x14ac:dyDescent="0.3">
      <c r="A704" s="209">
        <v>46155</v>
      </c>
      <c r="B704" s="213" t="s">
        <v>170</v>
      </c>
      <c r="C704" s="210" t="s">
        <v>182</v>
      </c>
      <c r="D704" s="211">
        <v>1.61</v>
      </c>
      <c r="E704" s="210" t="s">
        <v>188</v>
      </c>
    </row>
    <row r="705" spans="1:5" ht="15.75" thickBot="1" x14ac:dyDescent="0.3">
      <c r="A705" s="209">
        <v>46155</v>
      </c>
      <c r="B705" s="213" t="s">
        <v>170</v>
      </c>
      <c r="C705" s="210" t="s">
        <v>182</v>
      </c>
      <c r="D705" s="211">
        <v>1.56</v>
      </c>
      <c r="E705" s="210" t="s">
        <v>188</v>
      </c>
    </row>
    <row r="706" spans="1:5" ht="15.75" thickBot="1" x14ac:dyDescent="0.3">
      <c r="A706" s="209">
        <v>46155</v>
      </c>
      <c r="B706" s="213" t="s">
        <v>170</v>
      </c>
      <c r="C706" s="210" t="s">
        <v>182</v>
      </c>
      <c r="D706" s="211">
        <v>1.63</v>
      </c>
      <c r="E706" s="210" t="s">
        <v>188</v>
      </c>
    </row>
    <row r="707" spans="1:5" ht="15.75" thickBot="1" x14ac:dyDescent="0.3">
      <c r="A707" s="209">
        <v>46155</v>
      </c>
      <c r="B707" s="213" t="s">
        <v>170</v>
      </c>
      <c r="C707" s="210" t="s">
        <v>182</v>
      </c>
      <c r="D707" s="211">
        <v>1.58</v>
      </c>
      <c r="E707" s="210" t="s">
        <v>188</v>
      </c>
    </row>
    <row r="708" spans="1:5" ht="15.75" thickBot="1" x14ac:dyDescent="0.3">
      <c r="A708" s="209">
        <v>46155</v>
      </c>
      <c r="B708" s="213" t="s">
        <v>170</v>
      </c>
      <c r="C708" s="210" t="s">
        <v>182</v>
      </c>
      <c r="D708" s="211">
        <v>1.56</v>
      </c>
      <c r="E708" s="210" t="s">
        <v>188</v>
      </c>
    </row>
    <row r="709" spans="1:5" ht="15.75" thickBot="1" x14ac:dyDescent="0.3">
      <c r="A709" s="209">
        <v>46155</v>
      </c>
      <c r="B709" s="213" t="s">
        <v>170</v>
      </c>
      <c r="C709" s="210" t="s">
        <v>182</v>
      </c>
      <c r="D709" s="211">
        <v>1.52</v>
      </c>
      <c r="E709" s="210" t="s">
        <v>188</v>
      </c>
    </row>
    <row r="710" spans="1:5" ht="15.75" thickBot="1" x14ac:dyDescent="0.3">
      <c r="A710" s="209">
        <v>46155</v>
      </c>
      <c r="B710" s="213" t="s">
        <v>170</v>
      </c>
      <c r="C710" s="210" t="s">
        <v>185</v>
      </c>
      <c r="D710" s="211">
        <v>1.58</v>
      </c>
      <c r="E710" s="210" t="s">
        <v>188</v>
      </c>
    </row>
    <row r="711" spans="1:5" ht="15.75" thickBot="1" x14ac:dyDescent="0.3">
      <c r="A711" s="209">
        <v>46155</v>
      </c>
      <c r="B711" s="213" t="s">
        <v>170</v>
      </c>
      <c r="C711" s="210" t="s">
        <v>182</v>
      </c>
      <c r="D711" s="211">
        <v>1.61</v>
      </c>
      <c r="E711" s="210" t="s">
        <v>188</v>
      </c>
    </row>
    <row r="712" spans="1:5" ht="15.75" thickBot="1" x14ac:dyDescent="0.3">
      <c r="A712" s="209">
        <v>46155</v>
      </c>
      <c r="B712" s="213" t="s">
        <v>170</v>
      </c>
      <c r="C712" s="210" t="s">
        <v>182</v>
      </c>
      <c r="D712" s="211">
        <v>1.51</v>
      </c>
      <c r="E712" s="210" t="s">
        <v>188</v>
      </c>
    </row>
    <row r="713" spans="1:5" ht="15.75" thickBot="1" x14ac:dyDescent="0.3">
      <c r="A713" s="209">
        <v>46155</v>
      </c>
      <c r="B713" s="213" t="s">
        <v>170</v>
      </c>
      <c r="C713" s="210" t="s">
        <v>182</v>
      </c>
      <c r="D713" s="211">
        <v>1.58</v>
      </c>
      <c r="E713" s="210" t="s">
        <v>188</v>
      </c>
    </row>
    <row r="714" spans="1:5" ht="15.75" thickBot="1" x14ac:dyDescent="0.3">
      <c r="A714" s="209">
        <v>46155</v>
      </c>
      <c r="B714" s="213" t="s">
        <v>170</v>
      </c>
      <c r="C714" s="210" t="s">
        <v>186</v>
      </c>
      <c r="D714" s="211">
        <v>1.63</v>
      </c>
      <c r="E714" s="210" t="s">
        <v>189</v>
      </c>
    </row>
    <row r="715" spans="1:5" ht="15.75" thickBot="1" x14ac:dyDescent="0.3">
      <c r="A715" s="209">
        <v>46155</v>
      </c>
      <c r="B715" s="213" t="s">
        <v>170</v>
      </c>
      <c r="C715" s="210" t="s">
        <v>187</v>
      </c>
      <c r="D715" s="211">
        <v>1.71</v>
      </c>
      <c r="E715" s="210" t="s">
        <v>188</v>
      </c>
    </row>
    <row r="716" spans="1:5" ht="15.75" thickBot="1" x14ac:dyDescent="0.3">
      <c r="A716" s="209">
        <v>46155</v>
      </c>
      <c r="B716" s="213" t="s">
        <v>170</v>
      </c>
      <c r="C716" s="210" t="s">
        <v>182</v>
      </c>
      <c r="D716" s="211">
        <v>1.55</v>
      </c>
      <c r="E716" s="210" t="s">
        <v>188</v>
      </c>
    </row>
    <row r="717" spans="1:5" ht="15.75" thickBot="1" x14ac:dyDescent="0.3">
      <c r="A717" s="209">
        <v>46155</v>
      </c>
      <c r="B717" s="213" t="s">
        <v>170</v>
      </c>
      <c r="C717" s="210" t="s">
        <v>183</v>
      </c>
      <c r="D717" s="211">
        <v>1.66</v>
      </c>
      <c r="E717" s="210" t="s">
        <v>188</v>
      </c>
    </row>
    <row r="718" spans="1:5" ht="15.75" thickBot="1" x14ac:dyDescent="0.3">
      <c r="A718" s="209">
        <v>46155</v>
      </c>
      <c r="B718" s="213" t="s">
        <v>170</v>
      </c>
      <c r="C718" s="210" t="s">
        <v>183</v>
      </c>
      <c r="D718" s="211">
        <v>1.79</v>
      </c>
      <c r="E718" s="210" t="s">
        <v>188</v>
      </c>
    </row>
    <row r="719" spans="1:5" ht="15.75" thickBot="1" x14ac:dyDescent="0.3">
      <c r="A719" s="209">
        <v>46155</v>
      </c>
      <c r="B719" s="213" t="s">
        <v>170</v>
      </c>
      <c r="C719" s="210" t="s">
        <v>182</v>
      </c>
      <c r="D719" s="211">
        <v>1.6</v>
      </c>
      <c r="E719" s="210" t="s">
        <v>188</v>
      </c>
    </row>
    <row r="720" spans="1:5" ht="15.75" thickBot="1" x14ac:dyDescent="0.3">
      <c r="A720" s="209">
        <v>46155</v>
      </c>
      <c r="B720" s="213" t="s">
        <v>170</v>
      </c>
      <c r="C720" s="210" t="s">
        <v>182</v>
      </c>
      <c r="D720" s="211">
        <v>1.62</v>
      </c>
      <c r="E720" s="210" t="s">
        <v>188</v>
      </c>
    </row>
    <row r="721" spans="1:5" ht="15.75" thickBot="1" x14ac:dyDescent="0.3">
      <c r="A721" s="209">
        <v>46155</v>
      </c>
      <c r="B721" s="213" t="s">
        <v>170</v>
      </c>
      <c r="C721" s="210" t="s">
        <v>182</v>
      </c>
      <c r="D721" s="211">
        <v>1.59</v>
      </c>
      <c r="E721" s="210" t="s">
        <v>188</v>
      </c>
    </row>
    <row r="722" spans="1:5" ht="15.75" thickBot="1" x14ac:dyDescent="0.3">
      <c r="A722" s="209">
        <v>46156</v>
      </c>
      <c r="B722" s="213" t="s">
        <v>170</v>
      </c>
      <c r="C722" s="210" t="s">
        <v>183</v>
      </c>
      <c r="D722" s="211">
        <v>1.61</v>
      </c>
      <c r="E722" s="210" t="s">
        <v>188</v>
      </c>
    </row>
    <row r="723" spans="1:5" ht="15.75" thickBot="1" x14ac:dyDescent="0.3">
      <c r="A723" s="209">
        <v>46156</v>
      </c>
      <c r="B723" s="213" t="s">
        <v>170</v>
      </c>
      <c r="C723" s="210" t="s">
        <v>183</v>
      </c>
      <c r="D723" s="211">
        <v>1.59</v>
      </c>
      <c r="E723" s="210" t="s">
        <v>188</v>
      </c>
    </row>
    <row r="724" spans="1:5" ht="15.75" thickBot="1" x14ac:dyDescent="0.3">
      <c r="A724" s="209">
        <v>46156</v>
      </c>
      <c r="B724" s="213" t="s">
        <v>170</v>
      </c>
      <c r="C724" s="210" t="s">
        <v>184</v>
      </c>
      <c r="D724" s="211">
        <v>1.74</v>
      </c>
      <c r="E724" s="210" t="s">
        <v>188</v>
      </c>
    </row>
    <row r="725" spans="1:5" ht="15.75" thickBot="1" x14ac:dyDescent="0.3">
      <c r="A725" s="209">
        <v>46156</v>
      </c>
      <c r="B725" s="213" t="s">
        <v>170</v>
      </c>
      <c r="C725" s="210" t="s">
        <v>183</v>
      </c>
      <c r="D725" s="211">
        <v>1.77</v>
      </c>
      <c r="E725" s="210" t="s">
        <v>190</v>
      </c>
    </row>
    <row r="726" spans="1:5" ht="15.75" thickBot="1" x14ac:dyDescent="0.3">
      <c r="A726" s="209">
        <v>46156</v>
      </c>
      <c r="B726" s="213" t="s">
        <v>170</v>
      </c>
      <c r="C726" s="210" t="s">
        <v>182</v>
      </c>
      <c r="D726" s="211">
        <v>1.69</v>
      </c>
      <c r="E726" s="210" t="s">
        <v>188</v>
      </c>
    </row>
    <row r="727" spans="1:5" ht="15.75" thickBot="1" x14ac:dyDescent="0.3">
      <c r="A727" s="209">
        <v>46156</v>
      </c>
      <c r="B727" s="213" t="s">
        <v>170</v>
      </c>
      <c r="C727" s="210" t="s">
        <v>182</v>
      </c>
      <c r="D727" s="211">
        <v>1.61</v>
      </c>
      <c r="E727" s="210" t="s">
        <v>188</v>
      </c>
    </row>
    <row r="728" spans="1:5" ht="15.75" thickBot="1" x14ac:dyDescent="0.3">
      <c r="A728" s="209">
        <v>46156</v>
      </c>
      <c r="B728" s="213" t="s">
        <v>170</v>
      </c>
      <c r="C728" s="210" t="s">
        <v>182</v>
      </c>
      <c r="D728" s="211">
        <v>1.56</v>
      </c>
      <c r="E728" s="210" t="s">
        <v>188</v>
      </c>
    </row>
    <row r="729" spans="1:5" ht="15.75" thickBot="1" x14ac:dyDescent="0.3">
      <c r="A729" s="209">
        <v>46156</v>
      </c>
      <c r="B729" s="213" t="s">
        <v>170</v>
      </c>
      <c r="C729" s="210" t="s">
        <v>182</v>
      </c>
      <c r="D729" s="211">
        <v>1.63</v>
      </c>
      <c r="E729" s="210" t="s">
        <v>188</v>
      </c>
    </row>
    <row r="730" spans="1:5" ht="15.75" thickBot="1" x14ac:dyDescent="0.3">
      <c r="A730" s="209">
        <v>46156</v>
      </c>
      <c r="B730" s="213" t="s">
        <v>170</v>
      </c>
      <c r="C730" s="210" t="s">
        <v>182</v>
      </c>
      <c r="D730" s="211">
        <v>1.58</v>
      </c>
      <c r="E730" s="210" t="s">
        <v>188</v>
      </c>
    </row>
    <row r="731" spans="1:5" ht="15.75" thickBot="1" x14ac:dyDescent="0.3">
      <c r="A731" s="209">
        <v>46156</v>
      </c>
      <c r="B731" s="213" t="s">
        <v>170</v>
      </c>
      <c r="C731" s="210" t="s">
        <v>182</v>
      </c>
      <c r="D731" s="211">
        <v>1.56</v>
      </c>
      <c r="E731" s="210" t="s">
        <v>188</v>
      </c>
    </row>
    <row r="732" spans="1:5" ht="15.75" thickBot="1" x14ac:dyDescent="0.3">
      <c r="A732" s="209">
        <v>46156</v>
      </c>
      <c r="B732" s="213" t="s">
        <v>170</v>
      </c>
      <c r="C732" s="210" t="s">
        <v>182</v>
      </c>
      <c r="D732" s="211">
        <v>1.52</v>
      </c>
      <c r="E732" s="210" t="s">
        <v>188</v>
      </c>
    </row>
    <row r="733" spans="1:5" ht="15.75" thickBot="1" x14ac:dyDescent="0.3">
      <c r="A733" s="209">
        <v>46156</v>
      </c>
      <c r="B733" s="213" t="s">
        <v>170</v>
      </c>
      <c r="C733" s="210" t="s">
        <v>185</v>
      </c>
      <c r="D733" s="211">
        <v>1.58</v>
      </c>
      <c r="E733" s="210" t="s">
        <v>188</v>
      </c>
    </row>
    <row r="734" spans="1:5" ht="15.75" thickBot="1" x14ac:dyDescent="0.3">
      <c r="A734" s="209">
        <v>46156</v>
      </c>
      <c r="B734" s="213" t="s">
        <v>170</v>
      </c>
      <c r="C734" s="210" t="s">
        <v>182</v>
      </c>
      <c r="D734" s="211">
        <v>1.61</v>
      </c>
      <c r="E734" s="210" t="s">
        <v>188</v>
      </c>
    </row>
    <row r="735" spans="1:5" ht="15.75" thickBot="1" x14ac:dyDescent="0.3">
      <c r="A735" s="209">
        <v>46156</v>
      </c>
      <c r="B735" s="213" t="s">
        <v>170</v>
      </c>
      <c r="C735" s="210" t="s">
        <v>182</v>
      </c>
      <c r="D735" s="211">
        <v>1.58</v>
      </c>
      <c r="E735" s="210" t="s">
        <v>188</v>
      </c>
    </row>
    <row r="736" spans="1:5" ht="15.75" thickBot="1" x14ac:dyDescent="0.3">
      <c r="A736" s="209">
        <v>46156</v>
      </c>
      <c r="B736" s="213" t="s">
        <v>170</v>
      </c>
      <c r="C736" s="210" t="s">
        <v>186</v>
      </c>
      <c r="D736" s="211">
        <v>1.63</v>
      </c>
      <c r="E736" s="210" t="s">
        <v>189</v>
      </c>
    </row>
    <row r="737" spans="1:5" ht="15.75" thickBot="1" x14ac:dyDescent="0.3">
      <c r="A737" s="209">
        <v>46156</v>
      </c>
      <c r="B737" s="213" t="s">
        <v>170</v>
      </c>
      <c r="C737" s="210" t="s">
        <v>187</v>
      </c>
      <c r="D737" s="211">
        <v>1.71</v>
      </c>
      <c r="E737" s="210" t="s">
        <v>188</v>
      </c>
    </row>
    <row r="738" spans="1:5" ht="15.75" thickBot="1" x14ac:dyDescent="0.3">
      <c r="A738" s="209">
        <v>46156</v>
      </c>
      <c r="B738" s="213" t="s">
        <v>170</v>
      </c>
      <c r="C738" s="210" t="s">
        <v>182</v>
      </c>
      <c r="D738" s="211">
        <v>1.55</v>
      </c>
      <c r="E738" s="210" t="s">
        <v>188</v>
      </c>
    </row>
    <row r="739" spans="1:5" ht="15.75" thickBot="1" x14ac:dyDescent="0.3">
      <c r="A739" s="209">
        <v>46156</v>
      </c>
      <c r="B739" s="213" t="s">
        <v>170</v>
      </c>
      <c r="C739" s="210" t="s">
        <v>183</v>
      </c>
      <c r="D739" s="211">
        <v>1.66</v>
      </c>
      <c r="E739" s="210" t="s">
        <v>188</v>
      </c>
    </row>
    <row r="740" spans="1:5" ht="15.75" thickBot="1" x14ac:dyDescent="0.3">
      <c r="A740" s="209">
        <v>46156</v>
      </c>
      <c r="B740" s="213" t="s">
        <v>170</v>
      </c>
      <c r="C740" s="210" t="s">
        <v>183</v>
      </c>
      <c r="D740" s="211">
        <v>1.79</v>
      </c>
      <c r="E740" s="210" t="s">
        <v>188</v>
      </c>
    </row>
    <row r="741" spans="1:5" ht="15.75" thickBot="1" x14ac:dyDescent="0.3">
      <c r="A741" s="209">
        <v>46156</v>
      </c>
      <c r="B741" s="213" t="s">
        <v>170</v>
      </c>
      <c r="C741" s="210" t="s">
        <v>182</v>
      </c>
      <c r="D741" s="211">
        <v>1.6</v>
      </c>
      <c r="E741" s="210" t="s">
        <v>188</v>
      </c>
    </row>
    <row r="742" spans="1:5" ht="15.75" thickBot="1" x14ac:dyDescent="0.3">
      <c r="A742" s="209">
        <v>46156</v>
      </c>
      <c r="B742" s="213" t="s">
        <v>170</v>
      </c>
      <c r="C742" s="210" t="s">
        <v>182</v>
      </c>
      <c r="D742" s="211">
        <v>1.62</v>
      </c>
      <c r="E742" s="210" t="s">
        <v>188</v>
      </c>
    </row>
    <row r="743" spans="1:5" ht="15.75" thickBot="1" x14ac:dyDescent="0.3">
      <c r="A743" s="209">
        <v>46156</v>
      </c>
      <c r="B743" s="213" t="s">
        <v>170</v>
      </c>
      <c r="C743" s="210" t="s">
        <v>182</v>
      </c>
      <c r="D743" s="211">
        <v>1.59</v>
      </c>
      <c r="E743" s="210" t="s">
        <v>188</v>
      </c>
    </row>
    <row r="744" spans="1:5" ht="15.75" thickBot="1" x14ac:dyDescent="0.3">
      <c r="A744" s="209">
        <v>46156</v>
      </c>
      <c r="B744" s="213" t="s">
        <v>170</v>
      </c>
      <c r="C744" s="210" t="s">
        <v>183</v>
      </c>
      <c r="D744" s="211">
        <v>1.77</v>
      </c>
      <c r="E744" s="210" t="s">
        <v>188</v>
      </c>
    </row>
    <row r="745" spans="1:5" ht="15.75" thickBot="1" x14ac:dyDescent="0.3">
      <c r="A745" s="209">
        <v>46157</v>
      </c>
      <c r="B745" s="213" t="s">
        <v>170</v>
      </c>
      <c r="C745" s="210" t="s">
        <v>183</v>
      </c>
      <c r="D745" s="211">
        <v>1.61</v>
      </c>
      <c r="E745" s="210" t="s">
        <v>188</v>
      </c>
    </row>
    <row r="746" spans="1:5" ht="15.75" thickBot="1" x14ac:dyDescent="0.3">
      <c r="A746" s="209">
        <v>46157</v>
      </c>
      <c r="B746" s="213" t="s">
        <v>170</v>
      </c>
      <c r="C746" s="210" t="s">
        <v>183</v>
      </c>
      <c r="D746" s="211">
        <v>1.59</v>
      </c>
      <c r="E746" s="210" t="s">
        <v>188</v>
      </c>
    </row>
    <row r="747" spans="1:5" ht="15.75" thickBot="1" x14ac:dyDescent="0.3">
      <c r="A747" s="209">
        <v>46157</v>
      </c>
      <c r="B747" s="213" t="s">
        <v>170</v>
      </c>
      <c r="C747" s="210" t="s">
        <v>184</v>
      </c>
      <c r="D747" s="211">
        <v>1.74</v>
      </c>
      <c r="E747" s="210" t="s">
        <v>188</v>
      </c>
    </row>
    <row r="748" spans="1:5" ht="15.75" thickBot="1" x14ac:dyDescent="0.3">
      <c r="A748" s="209">
        <v>46157</v>
      </c>
      <c r="B748" s="213" t="s">
        <v>170</v>
      </c>
      <c r="C748" s="210" t="s">
        <v>182</v>
      </c>
      <c r="D748" s="211">
        <v>1.56</v>
      </c>
      <c r="E748" s="210" t="s">
        <v>188</v>
      </c>
    </row>
    <row r="749" spans="1:5" ht="15.75" thickBot="1" x14ac:dyDescent="0.3">
      <c r="A749" s="209">
        <v>46157</v>
      </c>
      <c r="B749" s="213" t="s">
        <v>170</v>
      </c>
      <c r="C749" s="210" t="s">
        <v>182</v>
      </c>
      <c r="D749" s="211">
        <v>1.61</v>
      </c>
      <c r="E749" s="210" t="s">
        <v>188</v>
      </c>
    </row>
    <row r="750" spans="1:5" ht="15.75" thickBot="1" x14ac:dyDescent="0.3">
      <c r="A750" s="209">
        <v>46157</v>
      </c>
      <c r="B750" s="213" t="s">
        <v>170</v>
      </c>
      <c r="C750" s="210" t="s">
        <v>182</v>
      </c>
      <c r="D750" s="211">
        <v>1.63</v>
      </c>
      <c r="E750" s="210" t="s">
        <v>188</v>
      </c>
    </row>
    <row r="751" spans="1:5" ht="15.75" thickBot="1" x14ac:dyDescent="0.3">
      <c r="A751" s="209">
        <v>46157</v>
      </c>
      <c r="B751" s="213" t="s">
        <v>170</v>
      </c>
      <c r="C751" s="210" t="s">
        <v>182</v>
      </c>
      <c r="D751" s="211">
        <v>1.58</v>
      </c>
      <c r="E751" s="210" t="s">
        <v>188</v>
      </c>
    </row>
    <row r="752" spans="1:5" ht="15.75" thickBot="1" x14ac:dyDescent="0.3">
      <c r="A752" s="209">
        <v>46157</v>
      </c>
      <c r="B752" s="213" t="s">
        <v>170</v>
      </c>
      <c r="C752" s="210" t="s">
        <v>182</v>
      </c>
      <c r="D752" s="211">
        <v>1.52</v>
      </c>
      <c r="E752" s="210" t="s">
        <v>188</v>
      </c>
    </row>
    <row r="753" spans="1:5" ht="15.75" thickBot="1" x14ac:dyDescent="0.3">
      <c r="A753" s="209">
        <v>46157</v>
      </c>
      <c r="B753" s="213" t="s">
        <v>170</v>
      </c>
      <c r="C753" s="210" t="s">
        <v>182</v>
      </c>
      <c r="D753" s="211">
        <v>1.61</v>
      </c>
      <c r="E753" s="210" t="s">
        <v>188</v>
      </c>
    </row>
    <row r="754" spans="1:5" ht="15.75" thickBot="1" x14ac:dyDescent="0.3">
      <c r="A754" s="209">
        <v>46157</v>
      </c>
      <c r="B754" s="213" t="s">
        <v>170</v>
      </c>
      <c r="C754" s="210" t="s">
        <v>182</v>
      </c>
      <c r="D754" s="211">
        <v>1.58</v>
      </c>
      <c r="E754" s="210" t="s">
        <v>188</v>
      </c>
    </row>
    <row r="755" spans="1:5" ht="15.75" thickBot="1" x14ac:dyDescent="0.3">
      <c r="A755" s="209">
        <v>46157</v>
      </c>
      <c r="B755" s="213" t="s">
        <v>170</v>
      </c>
      <c r="C755" s="210" t="s">
        <v>187</v>
      </c>
      <c r="D755" s="211">
        <v>1.71</v>
      </c>
      <c r="E755" s="210" t="s">
        <v>188</v>
      </c>
    </row>
    <row r="756" spans="1:5" ht="15.75" thickBot="1" x14ac:dyDescent="0.3">
      <c r="A756" s="209">
        <v>46157</v>
      </c>
      <c r="B756" s="213" t="s">
        <v>170</v>
      </c>
      <c r="C756" s="210" t="s">
        <v>182</v>
      </c>
      <c r="D756" s="211">
        <v>1.55</v>
      </c>
      <c r="E756" s="210" t="s">
        <v>188</v>
      </c>
    </row>
    <row r="757" spans="1:5" ht="15.75" thickBot="1" x14ac:dyDescent="0.3">
      <c r="A757" s="209">
        <v>46157</v>
      </c>
      <c r="B757" s="213" t="s">
        <v>170</v>
      </c>
      <c r="C757" s="210" t="s">
        <v>183</v>
      </c>
      <c r="D757" s="211">
        <v>1.68</v>
      </c>
      <c r="E757" s="210" t="s">
        <v>188</v>
      </c>
    </row>
    <row r="758" spans="1:5" ht="15.75" thickBot="1" x14ac:dyDescent="0.3">
      <c r="A758" s="209">
        <v>46157</v>
      </c>
      <c r="B758" s="213" t="s">
        <v>170</v>
      </c>
      <c r="C758" s="210" t="s">
        <v>182</v>
      </c>
      <c r="D758" s="211">
        <v>1.6</v>
      </c>
      <c r="E758" s="210" t="s">
        <v>188</v>
      </c>
    </row>
    <row r="759" spans="1:5" ht="15.75" thickBot="1" x14ac:dyDescent="0.3">
      <c r="A759" s="209">
        <v>46157</v>
      </c>
      <c r="B759" s="213" t="s">
        <v>170</v>
      </c>
      <c r="C759" s="210" t="s">
        <v>182</v>
      </c>
      <c r="D759" s="211">
        <v>1.62</v>
      </c>
      <c r="E759" s="210" t="s">
        <v>188</v>
      </c>
    </row>
    <row r="760" spans="1:5" ht="15.75" thickBot="1" x14ac:dyDescent="0.3">
      <c r="A760" s="209">
        <v>46157</v>
      </c>
      <c r="B760" s="213" t="s">
        <v>170</v>
      </c>
      <c r="C760" s="210" t="s">
        <v>182</v>
      </c>
      <c r="D760" s="211">
        <v>1.59</v>
      </c>
      <c r="E760" s="210" t="s">
        <v>188</v>
      </c>
    </row>
    <row r="761" spans="1:5" ht="15.75" thickBot="1" x14ac:dyDescent="0.3">
      <c r="A761" s="209">
        <v>46157</v>
      </c>
      <c r="B761" s="213" t="s">
        <v>170</v>
      </c>
      <c r="C761" s="210" t="s">
        <v>183</v>
      </c>
      <c r="D761" s="211">
        <v>1.77</v>
      </c>
      <c r="E761" s="210" t="s">
        <v>188</v>
      </c>
    </row>
    <row r="762" spans="1:5" ht="15.75" thickBot="1" x14ac:dyDescent="0.3">
      <c r="A762" s="209">
        <v>46157</v>
      </c>
      <c r="B762" s="213" t="s">
        <v>170</v>
      </c>
      <c r="C762" s="210" t="s">
        <v>183</v>
      </c>
      <c r="D762" s="211">
        <v>1.74</v>
      </c>
      <c r="E762" s="210" t="s">
        <v>188</v>
      </c>
    </row>
    <row r="763" spans="1:5" ht="15.75" thickBot="1" x14ac:dyDescent="0.3">
      <c r="A763" s="209">
        <v>46158</v>
      </c>
      <c r="B763" s="213" t="s">
        <v>170</v>
      </c>
      <c r="C763" s="210" t="s">
        <v>183</v>
      </c>
      <c r="D763" s="211">
        <v>1.74</v>
      </c>
      <c r="E763" s="210" t="s">
        <v>188</v>
      </c>
    </row>
    <row r="764" spans="1:5" ht="15.75" thickBot="1" x14ac:dyDescent="0.3">
      <c r="A764" s="209">
        <v>46158</v>
      </c>
      <c r="B764" s="213" t="s">
        <v>170</v>
      </c>
      <c r="C764" s="210" t="s">
        <v>183</v>
      </c>
      <c r="D764" s="211">
        <v>1.77</v>
      </c>
      <c r="E764" s="210" t="s">
        <v>188</v>
      </c>
    </row>
    <row r="765" spans="1:5" ht="15.75" thickBot="1" x14ac:dyDescent="0.3">
      <c r="A765" s="209">
        <v>46158</v>
      </c>
      <c r="B765" s="213" t="s">
        <v>170</v>
      </c>
      <c r="C765" s="210" t="s">
        <v>183</v>
      </c>
      <c r="D765" s="211">
        <v>1.74</v>
      </c>
      <c r="E765" s="210" t="s">
        <v>188</v>
      </c>
    </row>
    <row r="766" spans="1:5" ht="15.75" thickBot="1" x14ac:dyDescent="0.3">
      <c r="A766" s="209">
        <v>46159</v>
      </c>
      <c r="B766" s="213" t="s">
        <v>170</v>
      </c>
      <c r="C766" s="210" t="s">
        <v>183</v>
      </c>
      <c r="D766" s="211">
        <v>1.77</v>
      </c>
      <c r="E766" s="210" t="s">
        <v>190</v>
      </c>
    </row>
    <row r="767" spans="1:5" ht="15.75" thickBot="1" x14ac:dyDescent="0.3">
      <c r="A767" s="209">
        <v>46159</v>
      </c>
      <c r="B767" s="213" t="s">
        <v>170</v>
      </c>
      <c r="C767" s="210" t="s">
        <v>183</v>
      </c>
      <c r="D767" s="211">
        <v>1.74</v>
      </c>
      <c r="E767" s="210" t="s">
        <v>188</v>
      </c>
    </row>
    <row r="768" spans="1:5" ht="15.75" thickBot="1" x14ac:dyDescent="0.3">
      <c r="A768" s="209">
        <v>46159</v>
      </c>
      <c r="B768" s="213" t="s">
        <v>170</v>
      </c>
      <c r="C768" s="210" t="s">
        <v>183</v>
      </c>
      <c r="D768" s="211">
        <v>1.77</v>
      </c>
      <c r="E768" s="210" t="s">
        <v>188</v>
      </c>
    </row>
    <row r="769" spans="1:5" ht="15.75" thickBot="1" x14ac:dyDescent="0.3">
      <c r="A769" s="209">
        <v>46159</v>
      </c>
      <c r="B769" s="213" t="s">
        <v>170</v>
      </c>
      <c r="C769" s="210" t="s">
        <v>183</v>
      </c>
      <c r="D769" s="211">
        <v>1.74</v>
      </c>
      <c r="E769" s="210" t="s">
        <v>188</v>
      </c>
    </row>
    <row r="770" spans="1:5" ht="15.75" thickBot="1" x14ac:dyDescent="0.3">
      <c r="A770" s="209">
        <v>46160</v>
      </c>
      <c r="B770" s="213" t="s">
        <v>170</v>
      </c>
      <c r="C770" s="210" t="s">
        <v>183</v>
      </c>
      <c r="D770" s="211">
        <v>1.61</v>
      </c>
      <c r="E770" s="210" t="s">
        <v>188</v>
      </c>
    </row>
    <row r="771" spans="1:5" ht="15.75" thickBot="1" x14ac:dyDescent="0.3">
      <c r="A771" s="209">
        <v>46160</v>
      </c>
      <c r="B771" s="213" t="s">
        <v>170</v>
      </c>
      <c r="C771" s="210" t="s">
        <v>183</v>
      </c>
      <c r="D771" s="211">
        <v>1.56</v>
      </c>
      <c r="E771" s="210" t="s">
        <v>188</v>
      </c>
    </row>
    <row r="772" spans="1:5" ht="15.75" thickBot="1" x14ac:dyDescent="0.3">
      <c r="A772" s="209">
        <v>46160</v>
      </c>
      <c r="B772" s="213" t="s">
        <v>170</v>
      </c>
      <c r="C772" s="210" t="s">
        <v>183</v>
      </c>
      <c r="D772" s="211">
        <v>1.61</v>
      </c>
      <c r="E772" s="210" t="s">
        <v>188</v>
      </c>
    </row>
    <row r="773" spans="1:5" ht="15.75" thickBot="1" x14ac:dyDescent="0.3">
      <c r="A773" s="209">
        <v>46160</v>
      </c>
      <c r="B773" s="213" t="s">
        <v>170</v>
      </c>
      <c r="C773" s="210" t="s">
        <v>183</v>
      </c>
      <c r="D773" s="211">
        <v>1.59</v>
      </c>
      <c r="E773" s="210" t="s">
        <v>188</v>
      </c>
    </row>
    <row r="774" spans="1:5" ht="15.75" thickBot="1" x14ac:dyDescent="0.3">
      <c r="A774" s="209">
        <v>46160</v>
      </c>
      <c r="B774" s="213" t="s">
        <v>170</v>
      </c>
      <c r="C774" s="210" t="s">
        <v>184</v>
      </c>
      <c r="D774" s="211">
        <v>1.74</v>
      </c>
      <c r="E774" s="210" t="s">
        <v>188</v>
      </c>
    </row>
    <row r="775" spans="1:5" ht="15.75" thickBot="1" x14ac:dyDescent="0.3">
      <c r="A775" s="209">
        <v>46160</v>
      </c>
      <c r="B775" s="213" t="s">
        <v>170</v>
      </c>
      <c r="C775" s="210" t="s">
        <v>182</v>
      </c>
      <c r="D775" s="211">
        <v>1.69</v>
      </c>
      <c r="E775" s="210" t="s">
        <v>188</v>
      </c>
    </row>
    <row r="776" spans="1:5" ht="15.75" thickBot="1" x14ac:dyDescent="0.3">
      <c r="A776" s="209">
        <v>46160</v>
      </c>
      <c r="B776" s="213" t="s">
        <v>170</v>
      </c>
      <c r="C776" s="210" t="s">
        <v>182</v>
      </c>
      <c r="D776" s="211">
        <v>1.56</v>
      </c>
      <c r="E776" s="210" t="s">
        <v>188</v>
      </c>
    </row>
    <row r="777" spans="1:5" ht="15.75" thickBot="1" x14ac:dyDescent="0.3">
      <c r="A777" s="209">
        <v>46160</v>
      </c>
      <c r="B777" s="213" t="s">
        <v>170</v>
      </c>
      <c r="C777" s="210" t="s">
        <v>182</v>
      </c>
      <c r="D777" s="211">
        <v>1.61</v>
      </c>
      <c r="E777" s="210" t="s">
        <v>188</v>
      </c>
    </row>
    <row r="778" spans="1:5" ht="15.75" thickBot="1" x14ac:dyDescent="0.3">
      <c r="A778" s="209">
        <v>46160</v>
      </c>
      <c r="B778" s="213" t="s">
        <v>170</v>
      </c>
      <c r="C778" s="210" t="s">
        <v>182</v>
      </c>
      <c r="D778" s="211">
        <v>1.63</v>
      </c>
      <c r="E778" s="210" t="s">
        <v>188</v>
      </c>
    </row>
    <row r="779" spans="1:5" ht="15.75" thickBot="1" x14ac:dyDescent="0.3">
      <c r="A779" s="209">
        <v>46160</v>
      </c>
      <c r="B779" s="213" t="s">
        <v>170</v>
      </c>
      <c r="C779" s="210" t="s">
        <v>182</v>
      </c>
      <c r="D779" s="211">
        <v>1.58</v>
      </c>
      <c r="E779" s="210" t="s">
        <v>188</v>
      </c>
    </row>
    <row r="780" spans="1:5" ht="15.75" thickBot="1" x14ac:dyDescent="0.3">
      <c r="A780" s="209">
        <v>46160</v>
      </c>
      <c r="B780" s="213" t="s">
        <v>170</v>
      </c>
      <c r="C780" s="210" t="s">
        <v>182</v>
      </c>
      <c r="D780" s="211">
        <v>1.56</v>
      </c>
      <c r="E780" s="210" t="s">
        <v>188</v>
      </c>
    </row>
    <row r="781" spans="1:5" ht="15.75" thickBot="1" x14ac:dyDescent="0.3">
      <c r="A781" s="209">
        <v>46160</v>
      </c>
      <c r="B781" s="213" t="s">
        <v>170</v>
      </c>
      <c r="C781" s="210" t="s">
        <v>182</v>
      </c>
      <c r="D781" s="211">
        <v>1.52</v>
      </c>
      <c r="E781" s="210" t="s">
        <v>188</v>
      </c>
    </row>
    <row r="782" spans="1:5" ht="15.75" thickBot="1" x14ac:dyDescent="0.3">
      <c r="A782" s="209">
        <v>46160</v>
      </c>
      <c r="B782" s="213" t="s">
        <v>170</v>
      </c>
      <c r="C782" s="210" t="s">
        <v>185</v>
      </c>
      <c r="D782" s="211">
        <v>1.58</v>
      </c>
      <c r="E782" s="210" t="s">
        <v>188</v>
      </c>
    </row>
    <row r="783" spans="1:5" ht="15.75" thickBot="1" x14ac:dyDescent="0.3">
      <c r="A783" s="209">
        <v>46160</v>
      </c>
      <c r="B783" s="213" t="s">
        <v>170</v>
      </c>
      <c r="C783" s="210" t="s">
        <v>182</v>
      </c>
      <c r="D783" s="211">
        <v>1.61</v>
      </c>
      <c r="E783" s="210" t="s">
        <v>188</v>
      </c>
    </row>
    <row r="784" spans="1:5" ht="15.75" thickBot="1" x14ac:dyDescent="0.3">
      <c r="A784" s="209">
        <v>46160</v>
      </c>
      <c r="B784" s="213" t="s">
        <v>170</v>
      </c>
      <c r="C784" s="210" t="s">
        <v>182</v>
      </c>
      <c r="D784" s="211">
        <v>1.51</v>
      </c>
      <c r="E784" s="210" t="s">
        <v>188</v>
      </c>
    </row>
    <row r="785" spans="1:5" ht="15.75" thickBot="1" x14ac:dyDescent="0.3">
      <c r="A785" s="209">
        <v>46160</v>
      </c>
      <c r="B785" s="213" t="s">
        <v>170</v>
      </c>
      <c r="C785" s="210" t="s">
        <v>187</v>
      </c>
      <c r="D785" s="211">
        <v>1.71</v>
      </c>
      <c r="E785" s="210" t="s">
        <v>188</v>
      </c>
    </row>
    <row r="786" spans="1:5" ht="15.75" thickBot="1" x14ac:dyDescent="0.3">
      <c r="A786" s="209">
        <v>46160</v>
      </c>
      <c r="B786" s="213" t="s">
        <v>170</v>
      </c>
      <c r="C786" s="210" t="s">
        <v>182</v>
      </c>
      <c r="D786" s="211">
        <v>1.58</v>
      </c>
      <c r="E786" s="210" t="s">
        <v>188</v>
      </c>
    </row>
    <row r="787" spans="1:5" ht="15.75" thickBot="1" x14ac:dyDescent="0.3">
      <c r="A787" s="209">
        <v>46160</v>
      </c>
      <c r="B787" s="213" t="s">
        <v>170</v>
      </c>
      <c r="C787" s="210" t="s">
        <v>182</v>
      </c>
      <c r="D787" s="211">
        <v>1.55</v>
      </c>
      <c r="E787" s="210" t="s">
        <v>188</v>
      </c>
    </row>
    <row r="788" spans="1:5" ht="15.75" thickBot="1" x14ac:dyDescent="0.3">
      <c r="A788" s="209">
        <v>46160</v>
      </c>
      <c r="B788" s="213" t="s">
        <v>170</v>
      </c>
      <c r="C788" s="210" t="s">
        <v>183</v>
      </c>
      <c r="D788" s="211">
        <v>1.74</v>
      </c>
      <c r="E788" s="210" t="s">
        <v>188</v>
      </c>
    </row>
    <row r="789" spans="1:5" ht="15.75" thickBot="1" x14ac:dyDescent="0.3">
      <c r="A789" s="209">
        <v>46160</v>
      </c>
      <c r="B789" s="213" t="s">
        <v>170</v>
      </c>
      <c r="C789" s="210" t="s">
        <v>182</v>
      </c>
      <c r="D789" s="211">
        <v>1.63</v>
      </c>
      <c r="E789" s="210" t="s">
        <v>188</v>
      </c>
    </row>
    <row r="790" spans="1:5" ht="15.75" thickBot="1" x14ac:dyDescent="0.3">
      <c r="A790" s="209">
        <v>46160</v>
      </c>
      <c r="B790" s="213" t="s">
        <v>170</v>
      </c>
      <c r="C790" s="210" t="s">
        <v>183</v>
      </c>
      <c r="D790" s="211">
        <v>1.68</v>
      </c>
      <c r="E790" s="210" t="s">
        <v>188</v>
      </c>
    </row>
    <row r="791" spans="1:5" ht="15.75" thickBot="1" x14ac:dyDescent="0.3">
      <c r="A791" s="209">
        <v>46160</v>
      </c>
      <c r="B791" s="213" t="s">
        <v>170</v>
      </c>
      <c r="C791" s="210" t="s">
        <v>183</v>
      </c>
      <c r="D791" s="211">
        <v>1.79</v>
      </c>
      <c r="E791" s="210" t="s">
        <v>188</v>
      </c>
    </row>
    <row r="792" spans="1:5" ht="15.75" thickBot="1" x14ac:dyDescent="0.3">
      <c r="A792" s="209">
        <v>46160</v>
      </c>
      <c r="B792" s="213" t="s">
        <v>170</v>
      </c>
      <c r="C792" s="210" t="s">
        <v>182</v>
      </c>
      <c r="D792" s="211">
        <v>1.62</v>
      </c>
      <c r="E792" s="210" t="s">
        <v>188</v>
      </c>
    </row>
    <row r="793" spans="1:5" ht="15.75" thickBot="1" x14ac:dyDescent="0.3">
      <c r="A793" s="209">
        <v>46160</v>
      </c>
      <c r="B793" s="213" t="s">
        <v>170</v>
      </c>
      <c r="C793" s="210" t="s">
        <v>182</v>
      </c>
      <c r="D793" s="211">
        <v>1.59</v>
      </c>
      <c r="E793" s="210" t="s">
        <v>188</v>
      </c>
    </row>
    <row r="794" spans="1:5" ht="15.75" thickBot="1" x14ac:dyDescent="0.3">
      <c r="A794" s="209">
        <v>46160</v>
      </c>
      <c r="B794" s="213" t="s">
        <v>170</v>
      </c>
      <c r="C794" s="210" t="s">
        <v>182</v>
      </c>
      <c r="D794" s="211">
        <v>1.63</v>
      </c>
      <c r="E794" s="210" t="s">
        <v>188</v>
      </c>
    </row>
    <row r="795" spans="1:5" ht="15.75" thickBot="1" x14ac:dyDescent="0.3">
      <c r="A795" s="209">
        <v>46160</v>
      </c>
      <c r="B795" s="213" t="s">
        <v>170</v>
      </c>
      <c r="C795" s="210" t="s">
        <v>183</v>
      </c>
      <c r="D795" s="211">
        <v>1.74</v>
      </c>
      <c r="E795" s="210" t="s">
        <v>188</v>
      </c>
    </row>
    <row r="796" spans="1:5" ht="15.75" thickBot="1" x14ac:dyDescent="0.3">
      <c r="A796" s="209">
        <v>46160</v>
      </c>
      <c r="B796" s="213" t="s">
        <v>170</v>
      </c>
      <c r="C796" s="210" t="s">
        <v>183</v>
      </c>
      <c r="D796" s="211">
        <v>1.77</v>
      </c>
      <c r="E796" s="210" t="s">
        <v>190</v>
      </c>
    </row>
    <row r="797" spans="1:5" ht="15.75" thickBot="1" x14ac:dyDescent="0.3">
      <c r="A797" s="209">
        <v>46160</v>
      </c>
      <c r="B797" s="213" t="s">
        <v>170</v>
      </c>
      <c r="C797" s="210" t="s">
        <v>183</v>
      </c>
      <c r="D797" s="211">
        <v>1.66</v>
      </c>
      <c r="E797" s="210" t="s">
        <v>188</v>
      </c>
    </row>
    <row r="798" spans="1:5" ht="15.75" thickBot="1" x14ac:dyDescent="0.3">
      <c r="A798" s="209">
        <v>46161</v>
      </c>
      <c r="B798" s="213" t="s">
        <v>170</v>
      </c>
      <c r="C798" s="210" t="s">
        <v>183</v>
      </c>
      <c r="D798" s="211">
        <v>1.61</v>
      </c>
      <c r="E798" s="210" t="s">
        <v>188</v>
      </c>
    </row>
    <row r="799" spans="1:5" ht="15.75" thickBot="1" x14ac:dyDescent="0.3">
      <c r="A799" s="209">
        <v>46161</v>
      </c>
      <c r="B799" s="213" t="s">
        <v>170</v>
      </c>
      <c r="C799" s="210" t="s">
        <v>183</v>
      </c>
      <c r="D799" s="211">
        <v>1.56</v>
      </c>
      <c r="E799" s="210" t="s">
        <v>188</v>
      </c>
    </row>
    <row r="800" spans="1:5" ht="15.75" thickBot="1" x14ac:dyDescent="0.3">
      <c r="A800" s="209">
        <v>46161</v>
      </c>
      <c r="B800" s="213" t="s">
        <v>170</v>
      </c>
      <c r="C800" s="210" t="s">
        <v>183</v>
      </c>
      <c r="D800" s="211">
        <v>1.61</v>
      </c>
      <c r="E800" s="210" t="s">
        <v>188</v>
      </c>
    </row>
    <row r="801" spans="1:5" ht="15.75" thickBot="1" x14ac:dyDescent="0.3">
      <c r="A801" s="209">
        <v>46161</v>
      </c>
      <c r="B801" s="213" t="s">
        <v>170</v>
      </c>
      <c r="C801" s="210" t="s">
        <v>183</v>
      </c>
      <c r="D801" s="211">
        <v>1.59</v>
      </c>
      <c r="E801" s="210" t="s">
        <v>188</v>
      </c>
    </row>
    <row r="802" spans="1:5" ht="15.75" thickBot="1" x14ac:dyDescent="0.3">
      <c r="A802" s="209">
        <v>46161</v>
      </c>
      <c r="B802" s="213" t="s">
        <v>170</v>
      </c>
      <c r="C802" s="210" t="s">
        <v>184</v>
      </c>
      <c r="D802" s="211">
        <v>1.74</v>
      </c>
      <c r="E802" s="210" t="s">
        <v>188</v>
      </c>
    </row>
    <row r="803" spans="1:5" ht="15.75" thickBot="1" x14ac:dyDescent="0.3">
      <c r="A803" s="209">
        <v>46161</v>
      </c>
      <c r="B803" s="213" t="s">
        <v>170</v>
      </c>
      <c r="C803" s="210" t="s">
        <v>182</v>
      </c>
      <c r="D803" s="211">
        <v>1.69</v>
      </c>
      <c r="E803" s="210" t="s">
        <v>188</v>
      </c>
    </row>
    <row r="804" spans="1:5" ht="15.75" thickBot="1" x14ac:dyDescent="0.3">
      <c r="A804" s="209">
        <v>46161</v>
      </c>
      <c r="B804" s="213" t="s">
        <v>170</v>
      </c>
      <c r="C804" s="210" t="s">
        <v>182</v>
      </c>
      <c r="D804" s="211">
        <v>1.56</v>
      </c>
      <c r="E804" s="210" t="s">
        <v>188</v>
      </c>
    </row>
    <row r="805" spans="1:5" ht="15.75" thickBot="1" x14ac:dyDescent="0.3">
      <c r="A805" s="209">
        <v>46161</v>
      </c>
      <c r="B805" s="213" t="s">
        <v>170</v>
      </c>
      <c r="C805" s="210" t="s">
        <v>182</v>
      </c>
      <c r="D805" s="211">
        <v>1.61</v>
      </c>
      <c r="E805" s="210" t="s">
        <v>188</v>
      </c>
    </row>
    <row r="806" spans="1:5" ht="15.75" thickBot="1" x14ac:dyDescent="0.3">
      <c r="A806" s="209">
        <v>46161</v>
      </c>
      <c r="B806" s="213" t="s">
        <v>170</v>
      </c>
      <c r="C806" s="210" t="s">
        <v>182</v>
      </c>
      <c r="D806" s="211">
        <v>1.63</v>
      </c>
      <c r="E806" s="210" t="s">
        <v>188</v>
      </c>
    </row>
    <row r="807" spans="1:5" ht="15.75" thickBot="1" x14ac:dyDescent="0.3">
      <c r="A807" s="209">
        <v>46161</v>
      </c>
      <c r="B807" s="213" t="s">
        <v>170</v>
      </c>
      <c r="C807" s="210" t="s">
        <v>182</v>
      </c>
      <c r="D807" s="211">
        <v>1.58</v>
      </c>
      <c r="E807" s="210" t="s">
        <v>188</v>
      </c>
    </row>
    <row r="808" spans="1:5" ht="15.75" thickBot="1" x14ac:dyDescent="0.3">
      <c r="A808" s="209">
        <v>46161</v>
      </c>
      <c r="B808" s="213" t="s">
        <v>170</v>
      </c>
      <c r="C808" s="210" t="s">
        <v>182</v>
      </c>
      <c r="D808" s="211">
        <v>1.56</v>
      </c>
      <c r="E808" s="210" t="s">
        <v>188</v>
      </c>
    </row>
    <row r="809" spans="1:5" ht="15.75" thickBot="1" x14ac:dyDescent="0.3">
      <c r="A809" s="209">
        <v>46161</v>
      </c>
      <c r="B809" s="213" t="s">
        <v>170</v>
      </c>
      <c r="C809" s="210" t="s">
        <v>182</v>
      </c>
      <c r="D809" s="211">
        <v>1.52</v>
      </c>
      <c r="E809" s="210" t="s">
        <v>188</v>
      </c>
    </row>
    <row r="810" spans="1:5" ht="15.75" thickBot="1" x14ac:dyDescent="0.3">
      <c r="A810" s="209">
        <v>46161</v>
      </c>
      <c r="B810" s="213" t="s">
        <v>170</v>
      </c>
      <c r="C810" s="210" t="s">
        <v>185</v>
      </c>
      <c r="D810" s="211">
        <v>1.58</v>
      </c>
      <c r="E810" s="210" t="s">
        <v>188</v>
      </c>
    </row>
    <row r="811" spans="1:5" ht="15.75" thickBot="1" x14ac:dyDescent="0.3">
      <c r="A811" s="209">
        <v>46161</v>
      </c>
      <c r="B811" s="213" t="s">
        <v>170</v>
      </c>
      <c r="C811" s="210" t="s">
        <v>182</v>
      </c>
      <c r="D811" s="211">
        <v>1.61</v>
      </c>
      <c r="E811" s="210" t="s">
        <v>188</v>
      </c>
    </row>
    <row r="812" spans="1:5" ht="15.75" thickBot="1" x14ac:dyDescent="0.3">
      <c r="A812" s="209">
        <v>46161</v>
      </c>
      <c r="B812" s="213" t="s">
        <v>170</v>
      </c>
      <c r="C812" s="210" t="s">
        <v>182</v>
      </c>
      <c r="D812" s="211">
        <v>1.51</v>
      </c>
      <c r="E812" s="210" t="s">
        <v>188</v>
      </c>
    </row>
    <row r="813" spans="1:5" ht="15.75" thickBot="1" x14ac:dyDescent="0.3">
      <c r="A813" s="209">
        <v>46161</v>
      </c>
      <c r="B813" s="213" t="s">
        <v>170</v>
      </c>
      <c r="C813" s="210" t="s">
        <v>187</v>
      </c>
      <c r="D813" s="211">
        <v>1.71</v>
      </c>
      <c r="E813" s="210" t="s">
        <v>188</v>
      </c>
    </row>
    <row r="814" spans="1:5" ht="15.75" thickBot="1" x14ac:dyDescent="0.3">
      <c r="A814" s="209">
        <v>46161</v>
      </c>
      <c r="B814" s="213" t="s">
        <v>170</v>
      </c>
      <c r="C814" s="210" t="s">
        <v>182</v>
      </c>
      <c r="D814" s="211">
        <v>1.58</v>
      </c>
      <c r="E814" s="210" t="s">
        <v>188</v>
      </c>
    </row>
    <row r="815" spans="1:5" ht="15.75" thickBot="1" x14ac:dyDescent="0.3">
      <c r="A815" s="209">
        <v>46161</v>
      </c>
      <c r="B815" s="213" t="s">
        <v>170</v>
      </c>
      <c r="C815" s="210" t="s">
        <v>182</v>
      </c>
      <c r="D815" s="211">
        <v>1.55</v>
      </c>
      <c r="E815" s="210" t="s">
        <v>188</v>
      </c>
    </row>
    <row r="816" spans="1:5" ht="15.75" thickBot="1" x14ac:dyDescent="0.3">
      <c r="A816" s="209">
        <v>46161</v>
      </c>
      <c r="B816" s="213" t="s">
        <v>170</v>
      </c>
      <c r="C816" s="210" t="s">
        <v>183</v>
      </c>
      <c r="D816" s="211">
        <v>1.74</v>
      </c>
      <c r="E816" s="210" t="s">
        <v>188</v>
      </c>
    </row>
    <row r="817" spans="1:5" ht="15.75" thickBot="1" x14ac:dyDescent="0.3">
      <c r="A817" s="209">
        <v>46161</v>
      </c>
      <c r="B817" s="213" t="s">
        <v>170</v>
      </c>
      <c r="C817" s="210" t="s">
        <v>182</v>
      </c>
      <c r="D817" s="211">
        <v>1.63</v>
      </c>
      <c r="E817" s="210" t="s">
        <v>188</v>
      </c>
    </row>
    <row r="818" spans="1:5" ht="15.75" thickBot="1" x14ac:dyDescent="0.3">
      <c r="A818" s="209">
        <v>46161</v>
      </c>
      <c r="B818" s="213" t="s">
        <v>170</v>
      </c>
      <c r="C818" s="210" t="s">
        <v>183</v>
      </c>
      <c r="D818" s="211">
        <v>1.68</v>
      </c>
      <c r="E818" s="210" t="s">
        <v>188</v>
      </c>
    </row>
    <row r="819" spans="1:5" ht="15.75" thickBot="1" x14ac:dyDescent="0.3">
      <c r="A819" s="209">
        <v>46161</v>
      </c>
      <c r="B819" s="213" t="s">
        <v>170</v>
      </c>
      <c r="C819" s="210" t="s">
        <v>183</v>
      </c>
      <c r="D819" s="211">
        <v>1.79</v>
      </c>
      <c r="E819" s="210" t="s">
        <v>188</v>
      </c>
    </row>
    <row r="820" spans="1:5" ht="15.75" thickBot="1" x14ac:dyDescent="0.3">
      <c r="A820" s="209">
        <v>46161</v>
      </c>
      <c r="B820" s="213" t="s">
        <v>170</v>
      </c>
      <c r="C820" s="210" t="s">
        <v>182</v>
      </c>
      <c r="D820" s="211">
        <v>1.6</v>
      </c>
      <c r="E820" s="210" t="s">
        <v>188</v>
      </c>
    </row>
    <row r="821" spans="1:5" ht="15.75" thickBot="1" x14ac:dyDescent="0.3">
      <c r="A821" s="209">
        <v>46161</v>
      </c>
      <c r="B821" s="213" t="s">
        <v>170</v>
      </c>
      <c r="C821" s="210" t="s">
        <v>182</v>
      </c>
      <c r="D821" s="211">
        <v>1.62</v>
      </c>
      <c r="E821" s="210" t="s">
        <v>188</v>
      </c>
    </row>
    <row r="822" spans="1:5" ht="15.75" thickBot="1" x14ac:dyDescent="0.3">
      <c r="A822" s="209">
        <v>46161</v>
      </c>
      <c r="B822" s="213" t="s">
        <v>170</v>
      </c>
      <c r="C822" s="210" t="s">
        <v>182</v>
      </c>
      <c r="D822" s="211">
        <v>1.59</v>
      </c>
      <c r="E822" s="210" t="s">
        <v>188</v>
      </c>
    </row>
    <row r="823" spans="1:5" ht="15.75" thickBot="1" x14ac:dyDescent="0.3">
      <c r="A823" s="209">
        <v>46161</v>
      </c>
      <c r="B823" s="213" t="s">
        <v>170</v>
      </c>
      <c r="C823" s="210" t="s">
        <v>182</v>
      </c>
      <c r="D823" s="211">
        <v>1.56</v>
      </c>
      <c r="E823" s="210" t="s">
        <v>188</v>
      </c>
    </row>
    <row r="824" spans="1:5" ht="15.75" thickBot="1" x14ac:dyDescent="0.3">
      <c r="A824" s="209">
        <v>46161</v>
      </c>
      <c r="B824" s="213" t="s">
        <v>170</v>
      </c>
      <c r="C824" s="210" t="s">
        <v>183</v>
      </c>
      <c r="D824" s="211">
        <v>1.77</v>
      </c>
      <c r="E824" s="210" t="s">
        <v>190</v>
      </c>
    </row>
    <row r="825" spans="1:5" ht="15.75" thickBot="1" x14ac:dyDescent="0.3">
      <c r="A825" s="209">
        <v>46161</v>
      </c>
      <c r="B825" s="213" t="s">
        <v>170</v>
      </c>
      <c r="C825" s="210" t="s">
        <v>183</v>
      </c>
      <c r="D825" s="211">
        <v>1.66</v>
      </c>
      <c r="E825" s="210" t="s">
        <v>188</v>
      </c>
    </row>
    <row r="826" spans="1:5" ht="15.75" thickBot="1" x14ac:dyDescent="0.3">
      <c r="A826" s="209">
        <v>46162</v>
      </c>
      <c r="B826" s="213" t="s">
        <v>170</v>
      </c>
      <c r="C826" s="210" t="s">
        <v>183</v>
      </c>
      <c r="D826" s="211">
        <v>1.61</v>
      </c>
      <c r="E826" s="210" t="s">
        <v>188</v>
      </c>
    </row>
    <row r="827" spans="1:5" ht="15.75" thickBot="1" x14ac:dyDescent="0.3">
      <c r="A827" s="209">
        <v>46162</v>
      </c>
      <c r="B827" s="213" t="s">
        <v>170</v>
      </c>
      <c r="C827" s="210" t="s">
        <v>183</v>
      </c>
      <c r="D827" s="211">
        <v>1.56</v>
      </c>
      <c r="E827" s="210" t="s">
        <v>188</v>
      </c>
    </row>
    <row r="828" spans="1:5" ht="15.75" thickBot="1" x14ac:dyDescent="0.3">
      <c r="A828" s="209">
        <v>46162</v>
      </c>
      <c r="B828" s="213" t="s">
        <v>170</v>
      </c>
      <c r="C828" s="210" t="s">
        <v>183</v>
      </c>
      <c r="D828" s="211">
        <v>1.61</v>
      </c>
      <c r="E828" s="210" t="s">
        <v>188</v>
      </c>
    </row>
    <row r="829" spans="1:5" ht="15.75" thickBot="1" x14ac:dyDescent="0.3">
      <c r="A829" s="209">
        <v>46162</v>
      </c>
      <c r="B829" s="213" t="s">
        <v>170</v>
      </c>
      <c r="C829" s="210" t="s">
        <v>183</v>
      </c>
      <c r="D829" s="211">
        <v>1.59</v>
      </c>
      <c r="E829" s="210" t="s">
        <v>188</v>
      </c>
    </row>
    <row r="830" spans="1:5" ht="15.75" thickBot="1" x14ac:dyDescent="0.3">
      <c r="A830" s="209">
        <v>46162</v>
      </c>
      <c r="B830" s="213" t="s">
        <v>170</v>
      </c>
      <c r="C830" s="210" t="s">
        <v>184</v>
      </c>
      <c r="D830" s="211">
        <v>1.74</v>
      </c>
      <c r="E830" s="210" t="s">
        <v>188</v>
      </c>
    </row>
    <row r="831" spans="1:5" ht="15.75" thickBot="1" x14ac:dyDescent="0.3">
      <c r="A831" s="209">
        <v>46162</v>
      </c>
      <c r="B831" s="213" t="s">
        <v>170</v>
      </c>
      <c r="C831" s="210" t="s">
        <v>182</v>
      </c>
      <c r="D831" s="211">
        <v>1.69</v>
      </c>
      <c r="E831" s="210" t="s">
        <v>188</v>
      </c>
    </row>
    <row r="832" spans="1:5" ht="15.75" thickBot="1" x14ac:dyDescent="0.3">
      <c r="A832" s="209">
        <v>46162</v>
      </c>
      <c r="B832" s="213" t="s">
        <v>170</v>
      </c>
      <c r="C832" s="210" t="s">
        <v>182</v>
      </c>
      <c r="D832" s="211">
        <v>1.56</v>
      </c>
      <c r="E832" s="210" t="s">
        <v>188</v>
      </c>
    </row>
    <row r="833" spans="1:5" ht="15.75" thickBot="1" x14ac:dyDescent="0.3">
      <c r="A833" s="209">
        <v>46162</v>
      </c>
      <c r="B833" s="213" t="s">
        <v>170</v>
      </c>
      <c r="C833" s="210" t="s">
        <v>182</v>
      </c>
      <c r="D833" s="211">
        <v>1.61</v>
      </c>
      <c r="E833" s="210" t="s">
        <v>188</v>
      </c>
    </row>
    <row r="834" spans="1:5" ht="15.75" thickBot="1" x14ac:dyDescent="0.3">
      <c r="A834" s="209">
        <v>46162</v>
      </c>
      <c r="B834" s="213" t="s">
        <v>170</v>
      </c>
      <c r="C834" s="210" t="s">
        <v>182</v>
      </c>
      <c r="D834" s="211">
        <v>1.63</v>
      </c>
      <c r="E834" s="210" t="s">
        <v>188</v>
      </c>
    </row>
    <row r="835" spans="1:5" ht="15.75" thickBot="1" x14ac:dyDescent="0.3">
      <c r="A835" s="209">
        <v>46162</v>
      </c>
      <c r="B835" s="213" t="s">
        <v>170</v>
      </c>
      <c r="C835" s="210" t="s">
        <v>182</v>
      </c>
      <c r="D835" s="211">
        <v>1.58</v>
      </c>
      <c r="E835" s="210" t="s">
        <v>188</v>
      </c>
    </row>
    <row r="836" spans="1:5" ht="15.75" thickBot="1" x14ac:dyDescent="0.3">
      <c r="A836" s="209">
        <v>46162</v>
      </c>
      <c r="B836" s="213" t="s">
        <v>170</v>
      </c>
      <c r="C836" s="210" t="s">
        <v>182</v>
      </c>
      <c r="D836" s="211">
        <v>1.56</v>
      </c>
      <c r="E836" s="210" t="s">
        <v>188</v>
      </c>
    </row>
    <row r="837" spans="1:5" ht="15.75" thickBot="1" x14ac:dyDescent="0.3">
      <c r="A837" s="209">
        <v>46162</v>
      </c>
      <c r="B837" s="213" t="s">
        <v>170</v>
      </c>
      <c r="C837" s="210" t="s">
        <v>182</v>
      </c>
      <c r="D837" s="211">
        <v>1.52</v>
      </c>
      <c r="E837" s="210" t="s">
        <v>188</v>
      </c>
    </row>
    <row r="838" spans="1:5" ht="15.75" thickBot="1" x14ac:dyDescent="0.3">
      <c r="A838" s="209">
        <v>46162</v>
      </c>
      <c r="B838" s="213" t="s">
        <v>170</v>
      </c>
      <c r="C838" s="210" t="s">
        <v>185</v>
      </c>
      <c r="D838" s="211">
        <v>1.58</v>
      </c>
      <c r="E838" s="210" t="s">
        <v>188</v>
      </c>
    </row>
    <row r="839" spans="1:5" ht="15.75" thickBot="1" x14ac:dyDescent="0.3">
      <c r="A839" s="209">
        <v>46162</v>
      </c>
      <c r="B839" s="213" t="s">
        <v>170</v>
      </c>
      <c r="C839" s="210" t="s">
        <v>182</v>
      </c>
      <c r="D839" s="211">
        <v>1.61</v>
      </c>
      <c r="E839" s="210" t="s">
        <v>188</v>
      </c>
    </row>
    <row r="840" spans="1:5" ht="15.75" thickBot="1" x14ac:dyDescent="0.3">
      <c r="A840" s="209">
        <v>46162</v>
      </c>
      <c r="B840" s="213" t="s">
        <v>170</v>
      </c>
      <c r="C840" s="210" t="s">
        <v>182</v>
      </c>
      <c r="D840" s="211">
        <v>1.51</v>
      </c>
      <c r="E840" s="210" t="s">
        <v>188</v>
      </c>
    </row>
    <row r="841" spans="1:5" ht="15.75" thickBot="1" x14ac:dyDescent="0.3">
      <c r="A841" s="209">
        <v>46162</v>
      </c>
      <c r="B841" s="213" t="s">
        <v>170</v>
      </c>
      <c r="C841" s="210" t="s">
        <v>187</v>
      </c>
      <c r="D841" s="211">
        <v>1.71</v>
      </c>
      <c r="E841" s="210" t="s">
        <v>188</v>
      </c>
    </row>
    <row r="842" spans="1:5" ht="15.75" thickBot="1" x14ac:dyDescent="0.3">
      <c r="A842" s="209">
        <v>46162</v>
      </c>
      <c r="B842" s="213" t="s">
        <v>170</v>
      </c>
      <c r="C842" s="210" t="s">
        <v>182</v>
      </c>
      <c r="D842" s="211">
        <v>1.58</v>
      </c>
      <c r="E842" s="210" t="s">
        <v>188</v>
      </c>
    </row>
    <row r="843" spans="1:5" ht="15.75" thickBot="1" x14ac:dyDescent="0.3">
      <c r="A843" s="209">
        <v>46162</v>
      </c>
      <c r="B843" s="213" t="s">
        <v>170</v>
      </c>
      <c r="C843" s="210" t="s">
        <v>182</v>
      </c>
      <c r="D843" s="211">
        <v>1.55</v>
      </c>
      <c r="E843" s="210" t="s">
        <v>188</v>
      </c>
    </row>
    <row r="844" spans="1:5" ht="15.75" thickBot="1" x14ac:dyDescent="0.3">
      <c r="A844" s="209">
        <v>46162</v>
      </c>
      <c r="B844" s="213" t="s">
        <v>170</v>
      </c>
      <c r="C844" s="210" t="s">
        <v>183</v>
      </c>
      <c r="D844" s="211">
        <v>1.74</v>
      </c>
      <c r="E844" s="210" t="s">
        <v>188</v>
      </c>
    </row>
    <row r="845" spans="1:5" ht="15.75" thickBot="1" x14ac:dyDescent="0.3">
      <c r="A845" s="209">
        <v>46162</v>
      </c>
      <c r="B845" s="213" t="s">
        <v>170</v>
      </c>
      <c r="C845" s="210" t="s">
        <v>182</v>
      </c>
      <c r="D845" s="211">
        <v>1.63</v>
      </c>
      <c r="E845" s="210" t="s">
        <v>188</v>
      </c>
    </row>
    <row r="846" spans="1:5" ht="15.75" thickBot="1" x14ac:dyDescent="0.3">
      <c r="A846" s="209">
        <v>46162</v>
      </c>
      <c r="B846" s="213" t="s">
        <v>170</v>
      </c>
      <c r="C846" s="210" t="s">
        <v>183</v>
      </c>
      <c r="D846" s="211">
        <v>1.74</v>
      </c>
      <c r="E846" s="210" t="s">
        <v>188</v>
      </c>
    </row>
    <row r="847" spans="1:5" ht="15.75" thickBot="1" x14ac:dyDescent="0.3">
      <c r="A847" s="209">
        <v>46162</v>
      </c>
      <c r="B847" s="213" t="s">
        <v>170</v>
      </c>
      <c r="C847" s="210" t="s">
        <v>183</v>
      </c>
      <c r="D847" s="211">
        <v>1.68</v>
      </c>
      <c r="E847" s="210" t="s">
        <v>188</v>
      </c>
    </row>
    <row r="848" spans="1:5" ht="15.75" thickBot="1" x14ac:dyDescent="0.3">
      <c r="A848" s="209">
        <v>46162</v>
      </c>
      <c r="B848" s="213" t="s">
        <v>170</v>
      </c>
      <c r="C848" s="210" t="s">
        <v>183</v>
      </c>
      <c r="D848" s="211">
        <v>1.79</v>
      </c>
      <c r="E848" s="210" t="s">
        <v>188</v>
      </c>
    </row>
    <row r="849" spans="1:5" ht="15.75" thickBot="1" x14ac:dyDescent="0.3">
      <c r="A849" s="209">
        <v>46162</v>
      </c>
      <c r="B849" s="213" t="s">
        <v>170</v>
      </c>
      <c r="C849" s="210" t="s">
        <v>182</v>
      </c>
      <c r="D849" s="211">
        <v>1.6</v>
      </c>
      <c r="E849" s="210" t="s">
        <v>188</v>
      </c>
    </row>
    <row r="850" spans="1:5" ht="15.75" thickBot="1" x14ac:dyDescent="0.3">
      <c r="A850" s="209">
        <v>46162</v>
      </c>
      <c r="B850" s="213" t="s">
        <v>170</v>
      </c>
      <c r="C850" s="210" t="s">
        <v>182</v>
      </c>
      <c r="D850" s="211">
        <v>1.62</v>
      </c>
      <c r="E850" s="210" t="s">
        <v>188</v>
      </c>
    </row>
    <row r="851" spans="1:5" ht="15.75" thickBot="1" x14ac:dyDescent="0.3">
      <c r="A851" s="209">
        <v>46162</v>
      </c>
      <c r="B851" s="213" t="s">
        <v>170</v>
      </c>
      <c r="C851" s="210" t="s">
        <v>182</v>
      </c>
      <c r="D851" s="211">
        <v>1.59</v>
      </c>
      <c r="E851" s="210" t="s">
        <v>188</v>
      </c>
    </row>
    <row r="852" spans="1:5" ht="15.75" thickBot="1" x14ac:dyDescent="0.3">
      <c r="A852" s="209">
        <v>46162</v>
      </c>
      <c r="B852" s="213" t="s">
        <v>170</v>
      </c>
      <c r="C852" s="210" t="s">
        <v>183</v>
      </c>
      <c r="D852" s="211">
        <v>1.77</v>
      </c>
      <c r="E852" s="210" t="s">
        <v>190</v>
      </c>
    </row>
    <row r="853" spans="1:5" ht="15.75" thickBot="1" x14ac:dyDescent="0.3">
      <c r="A853" s="209">
        <v>46162</v>
      </c>
      <c r="B853" s="213" t="s">
        <v>170</v>
      </c>
      <c r="C853" s="210" t="s">
        <v>183</v>
      </c>
      <c r="D853" s="211">
        <v>1.66</v>
      </c>
      <c r="E853" s="210" t="s">
        <v>188</v>
      </c>
    </row>
    <row r="854" spans="1:5" ht="15.75" thickBot="1" x14ac:dyDescent="0.3">
      <c r="A854" s="209">
        <v>46163</v>
      </c>
      <c r="B854" s="213" t="s">
        <v>170</v>
      </c>
      <c r="C854" s="210" t="s">
        <v>183</v>
      </c>
      <c r="D854" s="211">
        <v>1.61</v>
      </c>
      <c r="E854" s="210" t="s">
        <v>188</v>
      </c>
    </row>
    <row r="855" spans="1:5" ht="15.75" thickBot="1" x14ac:dyDescent="0.3">
      <c r="A855" s="209">
        <v>46163</v>
      </c>
      <c r="B855" s="213" t="s">
        <v>170</v>
      </c>
      <c r="C855" s="210" t="s">
        <v>183</v>
      </c>
      <c r="D855" s="211">
        <v>1.61</v>
      </c>
      <c r="E855" s="210" t="s">
        <v>188</v>
      </c>
    </row>
    <row r="856" spans="1:5" ht="15.75" thickBot="1" x14ac:dyDescent="0.3">
      <c r="A856" s="209">
        <v>46163</v>
      </c>
      <c r="B856" s="213" t="s">
        <v>170</v>
      </c>
      <c r="C856" s="210" t="s">
        <v>183</v>
      </c>
      <c r="D856" s="211">
        <v>1.59</v>
      </c>
      <c r="E856" s="210" t="s">
        <v>188</v>
      </c>
    </row>
    <row r="857" spans="1:5" ht="15.75" thickBot="1" x14ac:dyDescent="0.3">
      <c r="A857" s="209">
        <v>46163</v>
      </c>
      <c r="B857" s="213" t="s">
        <v>170</v>
      </c>
      <c r="C857" s="210" t="s">
        <v>184</v>
      </c>
      <c r="D857" s="211">
        <v>1.74</v>
      </c>
      <c r="E857" s="210" t="s">
        <v>188</v>
      </c>
    </row>
    <row r="858" spans="1:5" ht="15.75" thickBot="1" x14ac:dyDescent="0.3">
      <c r="A858" s="209">
        <v>46163</v>
      </c>
      <c r="B858" s="213" t="s">
        <v>170</v>
      </c>
      <c r="C858" s="210" t="s">
        <v>182</v>
      </c>
      <c r="D858" s="211">
        <v>1.69</v>
      </c>
      <c r="E858" s="210" t="s">
        <v>188</v>
      </c>
    </row>
    <row r="859" spans="1:5" ht="15.75" thickBot="1" x14ac:dyDescent="0.3">
      <c r="A859" s="209">
        <v>46163</v>
      </c>
      <c r="B859" s="213" t="s">
        <v>170</v>
      </c>
      <c r="C859" s="210" t="s">
        <v>182</v>
      </c>
      <c r="D859" s="211">
        <v>1.56</v>
      </c>
      <c r="E859" s="210" t="s">
        <v>188</v>
      </c>
    </row>
    <row r="860" spans="1:5" ht="15.75" thickBot="1" x14ac:dyDescent="0.3">
      <c r="A860" s="209">
        <v>46163</v>
      </c>
      <c r="B860" s="213" t="s">
        <v>170</v>
      </c>
      <c r="C860" s="210" t="s">
        <v>182</v>
      </c>
      <c r="D860" s="211">
        <v>1.61</v>
      </c>
      <c r="E860" s="210" t="s">
        <v>188</v>
      </c>
    </row>
    <row r="861" spans="1:5" ht="15.75" thickBot="1" x14ac:dyDescent="0.3">
      <c r="A861" s="209">
        <v>46163</v>
      </c>
      <c r="B861" s="213" t="s">
        <v>170</v>
      </c>
      <c r="C861" s="210" t="s">
        <v>182</v>
      </c>
      <c r="D861" s="211">
        <v>1.63</v>
      </c>
      <c r="E861" s="210" t="s">
        <v>188</v>
      </c>
    </row>
    <row r="862" spans="1:5" ht="15.75" thickBot="1" x14ac:dyDescent="0.3">
      <c r="A862" s="209">
        <v>46163</v>
      </c>
      <c r="B862" s="213" t="s">
        <v>170</v>
      </c>
      <c r="C862" s="210" t="s">
        <v>182</v>
      </c>
      <c r="D862" s="211">
        <v>1.58</v>
      </c>
      <c r="E862" s="210" t="s">
        <v>188</v>
      </c>
    </row>
    <row r="863" spans="1:5" ht="15.75" thickBot="1" x14ac:dyDescent="0.3">
      <c r="A863" s="209">
        <v>46163</v>
      </c>
      <c r="B863" s="213" t="s">
        <v>170</v>
      </c>
      <c r="C863" s="210" t="s">
        <v>182</v>
      </c>
      <c r="D863" s="211">
        <v>1.56</v>
      </c>
      <c r="E863" s="210" t="s">
        <v>188</v>
      </c>
    </row>
    <row r="864" spans="1:5" ht="15.75" thickBot="1" x14ac:dyDescent="0.3">
      <c r="A864" s="209">
        <v>46163</v>
      </c>
      <c r="B864" s="213" t="s">
        <v>170</v>
      </c>
      <c r="C864" s="210" t="s">
        <v>182</v>
      </c>
      <c r="D864" s="211">
        <v>1.52</v>
      </c>
      <c r="E864" s="210" t="s">
        <v>188</v>
      </c>
    </row>
    <row r="865" spans="1:5" ht="15.75" thickBot="1" x14ac:dyDescent="0.3">
      <c r="A865" s="209">
        <v>46163</v>
      </c>
      <c r="B865" s="213" t="s">
        <v>170</v>
      </c>
      <c r="C865" s="210" t="s">
        <v>185</v>
      </c>
      <c r="D865" s="211">
        <v>1.58</v>
      </c>
      <c r="E865" s="210" t="s">
        <v>188</v>
      </c>
    </row>
    <row r="866" spans="1:5" ht="15.75" thickBot="1" x14ac:dyDescent="0.3">
      <c r="A866" s="209">
        <v>46163</v>
      </c>
      <c r="B866" s="213" t="s">
        <v>170</v>
      </c>
      <c r="C866" s="210" t="s">
        <v>182</v>
      </c>
      <c r="D866" s="211">
        <v>1.61</v>
      </c>
      <c r="E866" s="210" t="s">
        <v>188</v>
      </c>
    </row>
    <row r="867" spans="1:5" ht="15.75" thickBot="1" x14ac:dyDescent="0.3">
      <c r="A867" s="209">
        <v>46163</v>
      </c>
      <c r="B867" s="213" t="s">
        <v>170</v>
      </c>
      <c r="C867" s="210" t="s">
        <v>187</v>
      </c>
      <c r="D867" s="211">
        <v>1.71</v>
      </c>
      <c r="E867" s="210" t="s">
        <v>188</v>
      </c>
    </row>
    <row r="868" spans="1:5" ht="15.75" thickBot="1" x14ac:dyDescent="0.3">
      <c r="A868" s="209">
        <v>46163</v>
      </c>
      <c r="B868" s="213" t="s">
        <v>170</v>
      </c>
      <c r="C868" s="210" t="s">
        <v>182</v>
      </c>
      <c r="D868" s="211">
        <v>1.58</v>
      </c>
      <c r="E868" s="210" t="s">
        <v>188</v>
      </c>
    </row>
    <row r="869" spans="1:5" ht="15.75" thickBot="1" x14ac:dyDescent="0.3">
      <c r="A869" s="209">
        <v>46163</v>
      </c>
      <c r="B869" s="213" t="s">
        <v>170</v>
      </c>
      <c r="C869" s="210" t="s">
        <v>182</v>
      </c>
      <c r="D869" s="211">
        <v>1.55</v>
      </c>
      <c r="E869" s="210" t="s">
        <v>188</v>
      </c>
    </row>
    <row r="870" spans="1:5" ht="15.75" thickBot="1" x14ac:dyDescent="0.3">
      <c r="A870" s="209">
        <v>46163</v>
      </c>
      <c r="B870" s="213" t="s">
        <v>170</v>
      </c>
      <c r="C870" s="210" t="s">
        <v>182</v>
      </c>
      <c r="D870" s="211">
        <v>1.63</v>
      </c>
      <c r="E870" s="210" t="s">
        <v>188</v>
      </c>
    </row>
    <row r="871" spans="1:5" ht="15.75" thickBot="1" x14ac:dyDescent="0.3">
      <c r="A871" s="209">
        <v>46163</v>
      </c>
      <c r="B871" s="213" t="s">
        <v>170</v>
      </c>
      <c r="C871" s="210" t="s">
        <v>183</v>
      </c>
      <c r="D871" s="211">
        <v>1.74</v>
      </c>
      <c r="E871" s="210" t="s">
        <v>188</v>
      </c>
    </row>
    <row r="872" spans="1:5" ht="15.75" thickBot="1" x14ac:dyDescent="0.3">
      <c r="A872" s="209">
        <v>46163</v>
      </c>
      <c r="B872" s="213" t="s">
        <v>170</v>
      </c>
      <c r="C872" s="210" t="s">
        <v>183</v>
      </c>
      <c r="D872" s="211">
        <v>1.79</v>
      </c>
      <c r="E872" s="210" t="s">
        <v>188</v>
      </c>
    </row>
    <row r="873" spans="1:5" ht="15.75" thickBot="1" x14ac:dyDescent="0.3">
      <c r="A873" s="209">
        <v>46163</v>
      </c>
      <c r="B873" s="213" t="s">
        <v>170</v>
      </c>
      <c r="C873" s="210" t="s">
        <v>182</v>
      </c>
      <c r="D873" s="211">
        <v>1.6</v>
      </c>
      <c r="E873" s="210" t="s">
        <v>188</v>
      </c>
    </row>
    <row r="874" spans="1:5" ht="15.75" thickBot="1" x14ac:dyDescent="0.3">
      <c r="A874" s="209">
        <v>46163</v>
      </c>
      <c r="B874" s="213" t="s">
        <v>170</v>
      </c>
      <c r="C874" s="210" t="s">
        <v>182</v>
      </c>
      <c r="D874" s="211">
        <v>1.62</v>
      </c>
      <c r="E874" s="210" t="s">
        <v>188</v>
      </c>
    </row>
    <row r="875" spans="1:5" ht="15.75" thickBot="1" x14ac:dyDescent="0.3">
      <c r="A875" s="209">
        <v>46163</v>
      </c>
      <c r="B875" s="213" t="s">
        <v>170</v>
      </c>
      <c r="C875" s="210" t="s">
        <v>182</v>
      </c>
      <c r="D875" s="211">
        <v>1.59</v>
      </c>
      <c r="E875" s="210" t="s">
        <v>188</v>
      </c>
    </row>
    <row r="876" spans="1:5" ht="15.75" thickBot="1" x14ac:dyDescent="0.3">
      <c r="A876" s="209">
        <v>46163</v>
      </c>
      <c r="B876" s="213" t="s">
        <v>170</v>
      </c>
      <c r="C876" s="210" t="s">
        <v>183</v>
      </c>
      <c r="D876" s="211">
        <v>1.77</v>
      </c>
      <c r="E876" s="210" t="s">
        <v>190</v>
      </c>
    </row>
    <row r="877" spans="1:5" ht="15.75" thickBot="1" x14ac:dyDescent="0.3">
      <c r="A877" s="209">
        <v>46163</v>
      </c>
      <c r="B877" s="213" t="s">
        <v>170</v>
      </c>
      <c r="C877" s="210" t="s">
        <v>183</v>
      </c>
      <c r="D877" s="211">
        <v>1.66</v>
      </c>
      <c r="E877" s="210" t="s">
        <v>188</v>
      </c>
    </row>
    <row r="878" spans="1:5" ht="15.75" thickBot="1" x14ac:dyDescent="0.3">
      <c r="A878" s="209">
        <v>46164</v>
      </c>
      <c r="B878" s="213" t="s">
        <v>170</v>
      </c>
      <c r="C878" s="210" t="s">
        <v>183</v>
      </c>
      <c r="D878" s="211">
        <v>1.56</v>
      </c>
      <c r="E878" s="210" t="s">
        <v>188</v>
      </c>
    </row>
    <row r="879" spans="1:5" ht="15.75" thickBot="1" x14ac:dyDescent="0.3">
      <c r="A879" s="209">
        <v>46164</v>
      </c>
      <c r="B879" s="213" t="s">
        <v>170</v>
      </c>
      <c r="C879" s="210" t="s">
        <v>183</v>
      </c>
      <c r="D879" s="211">
        <v>1.61</v>
      </c>
      <c r="E879" s="210" t="s">
        <v>188</v>
      </c>
    </row>
    <row r="880" spans="1:5" ht="15.75" thickBot="1" x14ac:dyDescent="0.3">
      <c r="A880" s="209">
        <v>46164</v>
      </c>
      <c r="B880" s="213" t="s">
        <v>170</v>
      </c>
      <c r="C880" s="210" t="s">
        <v>184</v>
      </c>
      <c r="D880" s="211">
        <v>1.74</v>
      </c>
      <c r="E880" s="210" t="s">
        <v>188</v>
      </c>
    </row>
    <row r="881" spans="1:5" ht="15.75" thickBot="1" x14ac:dyDescent="0.3">
      <c r="A881" s="209">
        <v>46164</v>
      </c>
      <c r="B881" s="213" t="s">
        <v>170</v>
      </c>
      <c r="C881" s="210" t="s">
        <v>182</v>
      </c>
      <c r="D881" s="211">
        <v>1.56</v>
      </c>
      <c r="E881" s="210" t="s">
        <v>188</v>
      </c>
    </row>
    <row r="882" spans="1:5" ht="15.75" thickBot="1" x14ac:dyDescent="0.3">
      <c r="A882" s="209">
        <v>46164</v>
      </c>
      <c r="B882" s="213" t="s">
        <v>170</v>
      </c>
      <c r="C882" s="210" t="s">
        <v>182</v>
      </c>
      <c r="D882" s="211">
        <v>1.61</v>
      </c>
      <c r="E882" s="210" t="s">
        <v>188</v>
      </c>
    </row>
    <row r="883" spans="1:5" ht="15.75" thickBot="1" x14ac:dyDescent="0.3">
      <c r="A883" s="209">
        <v>46164</v>
      </c>
      <c r="B883" s="213" t="s">
        <v>170</v>
      </c>
      <c r="C883" s="210" t="s">
        <v>182</v>
      </c>
      <c r="D883" s="211">
        <v>1.63</v>
      </c>
      <c r="E883" s="210" t="s">
        <v>188</v>
      </c>
    </row>
    <row r="884" spans="1:5" ht="15.75" thickBot="1" x14ac:dyDescent="0.3">
      <c r="A884" s="209">
        <v>46164</v>
      </c>
      <c r="B884" s="213" t="s">
        <v>170</v>
      </c>
      <c r="C884" s="210" t="s">
        <v>182</v>
      </c>
      <c r="D884" s="211">
        <v>1.58</v>
      </c>
      <c r="E884" s="210" t="s">
        <v>188</v>
      </c>
    </row>
    <row r="885" spans="1:5" ht="15.75" thickBot="1" x14ac:dyDescent="0.3">
      <c r="A885" s="209">
        <v>46164</v>
      </c>
      <c r="B885" s="213" t="s">
        <v>170</v>
      </c>
      <c r="C885" s="210" t="s">
        <v>182</v>
      </c>
      <c r="D885" s="211">
        <v>1.52</v>
      </c>
      <c r="E885" s="210" t="s">
        <v>188</v>
      </c>
    </row>
    <row r="886" spans="1:5" ht="15.75" thickBot="1" x14ac:dyDescent="0.3">
      <c r="A886" s="209">
        <v>46164</v>
      </c>
      <c r="B886" s="213" t="s">
        <v>170</v>
      </c>
      <c r="C886" s="210" t="s">
        <v>182</v>
      </c>
      <c r="D886" s="211">
        <v>1.61</v>
      </c>
      <c r="E886" s="210" t="s">
        <v>188</v>
      </c>
    </row>
    <row r="887" spans="1:5" ht="15.75" thickBot="1" x14ac:dyDescent="0.3">
      <c r="A887" s="209">
        <v>46164</v>
      </c>
      <c r="B887" s="213" t="s">
        <v>170</v>
      </c>
      <c r="C887" s="210" t="s">
        <v>187</v>
      </c>
      <c r="D887" s="211">
        <v>1.71</v>
      </c>
      <c r="E887" s="210" t="s">
        <v>188</v>
      </c>
    </row>
    <row r="888" spans="1:5" ht="15.75" thickBot="1" x14ac:dyDescent="0.3">
      <c r="A888" s="209">
        <v>46164</v>
      </c>
      <c r="B888" s="213" t="s">
        <v>170</v>
      </c>
      <c r="C888" s="210" t="s">
        <v>182</v>
      </c>
      <c r="D888" s="211">
        <v>1.58</v>
      </c>
      <c r="E888" s="210" t="s">
        <v>188</v>
      </c>
    </row>
    <row r="889" spans="1:5" ht="15.75" thickBot="1" x14ac:dyDescent="0.3">
      <c r="A889" s="209">
        <v>46164</v>
      </c>
      <c r="B889" s="213" t="s">
        <v>170</v>
      </c>
      <c r="C889" s="210" t="s">
        <v>182</v>
      </c>
      <c r="D889" s="211">
        <v>1.55</v>
      </c>
      <c r="E889" s="210" t="s">
        <v>188</v>
      </c>
    </row>
    <row r="890" spans="1:5" ht="15.75" thickBot="1" x14ac:dyDescent="0.3">
      <c r="A890" s="209">
        <v>46164</v>
      </c>
      <c r="B890" s="213" t="s">
        <v>170</v>
      </c>
      <c r="C890" s="210" t="s">
        <v>182</v>
      </c>
      <c r="D890" s="211">
        <v>1.63</v>
      </c>
      <c r="E890" s="210" t="s">
        <v>188</v>
      </c>
    </row>
    <row r="891" spans="1:5" ht="15.75" thickBot="1" x14ac:dyDescent="0.3">
      <c r="A891" s="209">
        <v>46164</v>
      </c>
      <c r="B891" s="213" t="s">
        <v>170</v>
      </c>
      <c r="C891" s="210" t="s">
        <v>183</v>
      </c>
      <c r="D891" s="211">
        <v>1.74</v>
      </c>
      <c r="E891" s="210" t="s">
        <v>188</v>
      </c>
    </row>
    <row r="892" spans="1:5" ht="15.75" thickBot="1" x14ac:dyDescent="0.3">
      <c r="A892" s="209">
        <v>46164</v>
      </c>
      <c r="B892" s="213" t="s">
        <v>170</v>
      </c>
      <c r="C892" s="210" t="s">
        <v>183</v>
      </c>
      <c r="D892" s="211">
        <v>1.79</v>
      </c>
      <c r="E892" s="210" t="s">
        <v>188</v>
      </c>
    </row>
    <row r="893" spans="1:5" ht="15.75" thickBot="1" x14ac:dyDescent="0.3">
      <c r="A893" s="209">
        <v>46164</v>
      </c>
      <c r="B893" s="213" t="s">
        <v>170</v>
      </c>
      <c r="C893" s="210" t="s">
        <v>182</v>
      </c>
      <c r="D893" s="211">
        <v>1.6</v>
      </c>
      <c r="E893" s="210" t="s">
        <v>188</v>
      </c>
    </row>
    <row r="894" spans="1:5" ht="15.75" thickBot="1" x14ac:dyDescent="0.3">
      <c r="A894" s="209">
        <v>46164</v>
      </c>
      <c r="B894" s="213" t="s">
        <v>170</v>
      </c>
      <c r="C894" s="210" t="s">
        <v>182</v>
      </c>
      <c r="D894" s="211">
        <v>1.62</v>
      </c>
      <c r="E894" s="210" t="s">
        <v>188</v>
      </c>
    </row>
    <row r="895" spans="1:5" ht="15.75" thickBot="1" x14ac:dyDescent="0.3">
      <c r="A895" s="209">
        <v>46164</v>
      </c>
      <c r="B895" s="213" t="s">
        <v>170</v>
      </c>
      <c r="C895" s="210" t="s">
        <v>182</v>
      </c>
      <c r="D895" s="211">
        <v>1.59</v>
      </c>
      <c r="E895" s="210" t="s">
        <v>188</v>
      </c>
    </row>
    <row r="896" spans="1:5" ht="15.75" thickBot="1" x14ac:dyDescent="0.3">
      <c r="A896" s="209">
        <v>46164</v>
      </c>
      <c r="B896" s="213" t="s">
        <v>170</v>
      </c>
      <c r="C896" s="210" t="s">
        <v>182</v>
      </c>
      <c r="D896" s="211">
        <v>1.63</v>
      </c>
      <c r="E896" s="210" t="s">
        <v>188</v>
      </c>
    </row>
    <row r="897" spans="1:5" ht="15.75" thickBot="1" x14ac:dyDescent="0.3">
      <c r="A897" s="209">
        <v>46164</v>
      </c>
      <c r="B897" s="213" t="s">
        <v>170</v>
      </c>
      <c r="C897" s="210" t="s">
        <v>183</v>
      </c>
      <c r="D897" s="211">
        <v>1.68</v>
      </c>
      <c r="E897" s="210" t="s">
        <v>188</v>
      </c>
    </row>
    <row r="898" spans="1:5" ht="15.75" thickBot="1" x14ac:dyDescent="0.3">
      <c r="A898" s="209">
        <v>46165</v>
      </c>
      <c r="B898" s="213" t="s">
        <v>170</v>
      </c>
      <c r="C898" s="210" t="s">
        <v>183</v>
      </c>
      <c r="D898" s="211">
        <v>1.56</v>
      </c>
      <c r="E898" s="210" t="s">
        <v>188</v>
      </c>
    </row>
    <row r="899" spans="1:5" ht="15.75" thickBot="1" x14ac:dyDescent="0.3">
      <c r="A899" s="209">
        <v>46165</v>
      </c>
      <c r="B899" s="213" t="s">
        <v>170</v>
      </c>
      <c r="C899" s="210" t="s">
        <v>183</v>
      </c>
      <c r="D899" s="211">
        <v>1.77</v>
      </c>
      <c r="E899" s="210" t="s">
        <v>190</v>
      </c>
    </row>
    <row r="900" spans="1:5" ht="15.75" thickBot="1" x14ac:dyDescent="0.3">
      <c r="A900" s="209">
        <v>46165</v>
      </c>
      <c r="B900" s="213" t="s">
        <v>170</v>
      </c>
      <c r="C900" s="210" t="s">
        <v>183</v>
      </c>
      <c r="D900" s="211">
        <v>1.74</v>
      </c>
      <c r="E900" s="210" t="s">
        <v>188</v>
      </c>
    </row>
    <row r="901" spans="1:5" ht="15.75" thickBot="1" x14ac:dyDescent="0.3">
      <c r="A901" s="209">
        <v>46165</v>
      </c>
      <c r="B901" s="213" t="s">
        <v>170</v>
      </c>
      <c r="C901" s="210" t="s">
        <v>183</v>
      </c>
      <c r="D901" s="211">
        <v>1.68</v>
      </c>
      <c r="E901" s="210" t="s">
        <v>188</v>
      </c>
    </row>
    <row r="902" spans="1:5" ht="15.75" thickBot="1" x14ac:dyDescent="0.3">
      <c r="A902" s="209">
        <v>46166</v>
      </c>
      <c r="B902" s="213" t="s">
        <v>170</v>
      </c>
      <c r="C902" s="210" t="s">
        <v>183</v>
      </c>
      <c r="D902" s="211">
        <v>1.56</v>
      </c>
      <c r="E902" s="210" t="s">
        <v>188</v>
      </c>
    </row>
    <row r="903" spans="1:5" ht="15.75" thickBot="1" x14ac:dyDescent="0.3">
      <c r="A903" s="209">
        <v>46166</v>
      </c>
      <c r="B903" s="213" t="s">
        <v>170</v>
      </c>
      <c r="C903" s="210" t="s">
        <v>183</v>
      </c>
      <c r="D903" s="211">
        <v>1.77</v>
      </c>
      <c r="E903" s="210" t="s">
        <v>190</v>
      </c>
    </row>
    <row r="904" spans="1:5" ht="15.75" thickBot="1" x14ac:dyDescent="0.3">
      <c r="A904" s="209">
        <v>46166</v>
      </c>
      <c r="B904" s="213" t="s">
        <v>170</v>
      </c>
      <c r="C904" s="210" t="s">
        <v>183</v>
      </c>
      <c r="D904" s="211">
        <v>1.74</v>
      </c>
      <c r="E904" s="210" t="s">
        <v>188</v>
      </c>
    </row>
    <row r="905" spans="1:5" ht="15.75" thickBot="1" x14ac:dyDescent="0.3">
      <c r="A905" s="209">
        <v>46166</v>
      </c>
      <c r="B905" s="213" t="s">
        <v>170</v>
      </c>
      <c r="C905" s="210" t="s">
        <v>183</v>
      </c>
      <c r="D905" s="211">
        <v>1.68</v>
      </c>
      <c r="E905" s="210" t="s">
        <v>188</v>
      </c>
    </row>
    <row r="906" spans="1:5" ht="15.75" thickBot="1" x14ac:dyDescent="0.3">
      <c r="A906" s="209">
        <v>46167</v>
      </c>
      <c r="B906" s="213" t="s">
        <v>170</v>
      </c>
      <c r="C906" s="210" t="s">
        <v>183</v>
      </c>
      <c r="D906" s="211">
        <v>1.61</v>
      </c>
      <c r="E906" s="210" t="s">
        <v>188</v>
      </c>
    </row>
    <row r="907" spans="1:5" ht="15.75" thickBot="1" x14ac:dyDescent="0.3">
      <c r="A907" s="209">
        <v>46167</v>
      </c>
      <c r="B907" s="213" t="s">
        <v>170</v>
      </c>
      <c r="C907" s="210" t="s">
        <v>183</v>
      </c>
      <c r="D907" s="211">
        <v>1.61</v>
      </c>
      <c r="E907" s="210" t="s">
        <v>188</v>
      </c>
    </row>
    <row r="908" spans="1:5" ht="15.75" thickBot="1" x14ac:dyDescent="0.3">
      <c r="A908" s="209">
        <v>46167</v>
      </c>
      <c r="B908" s="213" t="s">
        <v>170</v>
      </c>
      <c r="C908" s="210" t="s">
        <v>183</v>
      </c>
      <c r="D908" s="211">
        <v>1.56</v>
      </c>
      <c r="E908" s="210" t="s">
        <v>188</v>
      </c>
    </row>
    <row r="909" spans="1:5" ht="15.75" thickBot="1" x14ac:dyDescent="0.3">
      <c r="A909" s="209">
        <v>46167</v>
      </c>
      <c r="B909" s="213" t="s">
        <v>170</v>
      </c>
      <c r="C909" s="210" t="s">
        <v>183</v>
      </c>
      <c r="D909" s="211">
        <v>1.61</v>
      </c>
      <c r="E909" s="210" t="s">
        <v>188</v>
      </c>
    </row>
    <row r="910" spans="1:5" ht="15.75" thickBot="1" x14ac:dyDescent="0.3">
      <c r="A910" s="209">
        <v>46167</v>
      </c>
      <c r="B910" s="213" t="s">
        <v>170</v>
      </c>
      <c r="C910" s="210" t="s">
        <v>183</v>
      </c>
      <c r="D910" s="211">
        <v>1.59</v>
      </c>
      <c r="E910" s="210" t="s">
        <v>188</v>
      </c>
    </row>
    <row r="911" spans="1:5" ht="15.75" thickBot="1" x14ac:dyDescent="0.3">
      <c r="A911" s="209">
        <v>46167</v>
      </c>
      <c r="B911" s="213" t="s">
        <v>170</v>
      </c>
      <c r="C911" s="210" t="s">
        <v>184</v>
      </c>
      <c r="D911" s="211">
        <v>1.74</v>
      </c>
      <c r="E911" s="210" t="s">
        <v>188</v>
      </c>
    </row>
    <row r="912" spans="1:5" ht="15.75" thickBot="1" x14ac:dyDescent="0.3">
      <c r="A912" s="209">
        <v>46167</v>
      </c>
      <c r="B912" s="213" t="s">
        <v>170</v>
      </c>
      <c r="C912" s="210" t="s">
        <v>182</v>
      </c>
      <c r="D912" s="211">
        <v>1.69</v>
      </c>
      <c r="E912" s="210" t="s">
        <v>188</v>
      </c>
    </row>
    <row r="913" spans="1:5" ht="15.75" thickBot="1" x14ac:dyDescent="0.3">
      <c r="A913" s="209">
        <v>46167</v>
      </c>
      <c r="B913" s="213" t="s">
        <v>170</v>
      </c>
      <c r="C913" s="210" t="s">
        <v>183</v>
      </c>
      <c r="D913" s="211">
        <v>1.61</v>
      </c>
      <c r="E913" s="210" t="s">
        <v>188</v>
      </c>
    </row>
    <row r="914" spans="1:5" ht="15.75" thickBot="1" x14ac:dyDescent="0.3">
      <c r="A914" s="209">
        <v>46167</v>
      </c>
      <c r="B914" s="213" t="s">
        <v>170</v>
      </c>
      <c r="C914" s="210" t="s">
        <v>182</v>
      </c>
      <c r="D914" s="211">
        <v>1.56</v>
      </c>
      <c r="E914" s="210" t="s">
        <v>188</v>
      </c>
    </row>
    <row r="915" spans="1:5" ht="15.75" thickBot="1" x14ac:dyDescent="0.3">
      <c r="A915" s="209">
        <v>46167</v>
      </c>
      <c r="B915" s="213" t="s">
        <v>170</v>
      </c>
      <c r="C915" s="210" t="s">
        <v>182</v>
      </c>
      <c r="D915" s="211">
        <v>1.61</v>
      </c>
      <c r="E915" s="210" t="s">
        <v>188</v>
      </c>
    </row>
    <row r="916" spans="1:5" ht="15.75" thickBot="1" x14ac:dyDescent="0.3">
      <c r="A916" s="209">
        <v>46167</v>
      </c>
      <c r="B916" s="213" t="s">
        <v>170</v>
      </c>
      <c r="C916" s="210" t="s">
        <v>182</v>
      </c>
      <c r="D916" s="211">
        <v>1.63</v>
      </c>
      <c r="E916" s="210" t="s">
        <v>188</v>
      </c>
    </row>
    <row r="917" spans="1:5" ht="15.75" thickBot="1" x14ac:dyDescent="0.3">
      <c r="A917" s="209">
        <v>46167</v>
      </c>
      <c r="B917" s="213" t="s">
        <v>170</v>
      </c>
      <c r="C917" s="210" t="s">
        <v>182</v>
      </c>
      <c r="D917" s="211">
        <v>1.58</v>
      </c>
      <c r="E917" s="210" t="s">
        <v>188</v>
      </c>
    </row>
    <row r="918" spans="1:5" ht="15.75" thickBot="1" x14ac:dyDescent="0.3">
      <c r="A918" s="209">
        <v>46167</v>
      </c>
      <c r="B918" s="213" t="s">
        <v>170</v>
      </c>
      <c r="C918" s="210" t="s">
        <v>182</v>
      </c>
      <c r="D918" s="211">
        <v>1.52</v>
      </c>
      <c r="E918" s="210" t="s">
        <v>188</v>
      </c>
    </row>
    <row r="919" spans="1:5" ht="15.75" thickBot="1" x14ac:dyDescent="0.3">
      <c r="A919" s="209">
        <v>46167</v>
      </c>
      <c r="B919" s="213" t="s">
        <v>170</v>
      </c>
      <c r="C919" s="210" t="s">
        <v>185</v>
      </c>
      <c r="D919" s="211">
        <v>1.58</v>
      </c>
      <c r="E919" s="210" t="s">
        <v>188</v>
      </c>
    </row>
    <row r="920" spans="1:5" ht="15.75" thickBot="1" x14ac:dyDescent="0.3">
      <c r="A920" s="209">
        <v>46167</v>
      </c>
      <c r="B920" s="213" t="s">
        <v>170</v>
      </c>
      <c r="C920" s="210" t="s">
        <v>182</v>
      </c>
      <c r="D920" s="211">
        <v>1.61</v>
      </c>
      <c r="E920" s="210" t="s">
        <v>188</v>
      </c>
    </row>
    <row r="921" spans="1:5" ht="15.75" thickBot="1" x14ac:dyDescent="0.3">
      <c r="A921" s="209">
        <v>46167</v>
      </c>
      <c r="B921" s="213" t="s">
        <v>170</v>
      </c>
      <c r="C921" s="210" t="s">
        <v>182</v>
      </c>
      <c r="D921" s="211">
        <v>1.51</v>
      </c>
      <c r="E921" s="210" t="s">
        <v>188</v>
      </c>
    </row>
    <row r="922" spans="1:5" ht="15.75" thickBot="1" x14ac:dyDescent="0.3">
      <c r="A922" s="209">
        <v>46167</v>
      </c>
      <c r="B922" s="213" t="s">
        <v>170</v>
      </c>
      <c r="C922" s="210" t="s">
        <v>187</v>
      </c>
      <c r="D922" s="211">
        <v>1.71</v>
      </c>
      <c r="E922" s="210" t="s">
        <v>188</v>
      </c>
    </row>
    <row r="923" spans="1:5" ht="15.75" thickBot="1" x14ac:dyDescent="0.3">
      <c r="A923" s="209">
        <v>46167</v>
      </c>
      <c r="B923" s="213" t="s">
        <v>170</v>
      </c>
      <c r="C923" s="210" t="s">
        <v>182</v>
      </c>
      <c r="D923" s="211">
        <v>1.58</v>
      </c>
      <c r="E923" s="210" t="s">
        <v>188</v>
      </c>
    </row>
    <row r="924" spans="1:5" ht="15.75" thickBot="1" x14ac:dyDescent="0.3">
      <c r="A924" s="209">
        <v>46167</v>
      </c>
      <c r="B924" s="213" t="s">
        <v>170</v>
      </c>
      <c r="C924" s="210" t="s">
        <v>182</v>
      </c>
      <c r="D924" s="211">
        <v>1.55</v>
      </c>
      <c r="E924" s="210" t="s">
        <v>188</v>
      </c>
    </row>
    <row r="925" spans="1:5" ht="15.75" thickBot="1" x14ac:dyDescent="0.3">
      <c r="A925" s="209">
        <v>46167</v>
      </c>
      <c r="B925" s="213" t="s">
        <v>170</v>
      </c>
      <c r="C925" s="210" t="s">
        <v>182</v>
      </c>
      <c r="D925" s="211">
        <v>1.63</v>
      </c>
      <c r="E925" s="210" t="s">
        <v>188</v>
      </c>
    </row>
    <row r="926" spans="1:5" ht="15.75" thickBot="1" x14ac:dyDescent="0.3">
      <c r="A926" s="209">
        <v>46167</v>
      </c>
      <c r="B926" s="213" t="s">
        <v>170</v>
      </c>
      <c r="C926" s="210" t="s">
        <v>183</v>
      </c>
      <c r="D926" s="211">
        <v>1.79</v>
      </c>
      <c r="E926" s="210" t="s">
        <v>188</v>
      </c>
    </row>
    <row r="927" spans="1:5" ht="15.75" thickBot="1" x14ac:dyDescent="0.3">
      <c r="A927" s="209">
        <v>46167</v>
      </c>
      <c r="B927" s="213" t="s">
        <v>170</v>
      </c>
      <c r="C927" s="210" t="s">
        <v>182</v>
      </c>
      <c r="D927" s="211">
        <v>1.62</v>
      </c>
      <c r="E927" s="210" t="s">
        <v>188</v>
      </c>
    </row>
    <row r="928" spans="1:5" ht="15.75" thickBot="1" x14ac:dyDescent="0.3">
      <c r="A928" s="209">
        <v>46167</v>
      </c>
      <c r="B928" s="213" t="s">
        <v>170</v>
      </c>
      <c r="C928" s="210" t="s">
        <v>182</v>
      </c>
      <c r="D928" s="211">
        <v>1.53</v>
      </c>
      <c r="E928" s="210" t="s">
        <v>188</v>
      </c>
    </row>
    <row r="929" spans="1:5" ht="15.75" thickBot="1" x14ac:dyDescent="0.3">
      <c r="A929" s="209">
        <v>46167</v>
      </c>
      <c r="B929" s="213" t="s">
        <v>170</v>
      </c>
      <c r="C929" s="210" t="s">
        <v>182</v>
      </c>
      <c r="D929" s="211">
        <v>1.59</v>
      </c>
      <c r="E929" s="210" t="s">
        <v>188</v>
      </c>
    </row>
    <row r="930" spans="1:5" ht="15.75" thickBot="1" x14ac:dyDescent="0.3">
      <c r="A930" s="209">
        <v>46167</v>
      </c>
      <c r="B930" s="213" t="s">
        <v>170</v>
      </c>
      <c r="C930" s="210" t="s">
        <v>186</v>
      </c>
      <c r="D930" s="211">
        <v>1.63</v>
      </c>
      <c r="E930" s="210" t="s">
        <v>189</v>
      </c>
    </row>
    <row r="931" spans="1:5" ht="15.75" thickBot="1" x14ac:dyDescent="0.3">
      <c r="A931" s="209">
        <v>46167</v>
      </c>
      <c r="B931" s="213" t="s">
        <v>170</v>
      </c>
      <c r="C931" s="210" t="s">
        <v>182</v>
      </c>
      <c r="D931" s="211">
        <v>1.63</v>
      </c>
      <c r="E931" s="210" t="s">
        <v>188</v>
      </c>
    </row>
    <row r="932" spans="1:5" ht="15.75" thickBot="1" x14ac:dyDescent="0.3">
      <c r="A932" s="209">
        <v>46168</v>
      </c>
      <c r="B932" s="213" t="s">
        <v>170</v>
      </c>
      <c r="C932" s="210" t="s">
        <v>183</v>
      </c>
      <c r="D932" s="211">
        <v>1.61</v>
      </c>
      <c r="E932" s="210" t="s">
        <v>188</v>
      </c>
    </row>
    <row r="933" spans="1:5" ht="15.75" thickBot="1" x14ac:dyDescent="0.3">
      <c r="A933" s="209">
        <v>46168</v>
      </c>
      <c r="B933" s="213" t="s">
        <v>170</v>
      </c>
      <c r="C933" s="210" t="s">
        <v>183</v>
      </c>
      <c r="D933" s="211">
        <v>1.61</v>
      </c>
      <c r="E933" s="210" t="s">
        <v>188</v>
      </c>
    </row>
    <row r="934" spans="1:5" ht="15.75" thickBot="1" x14ac:dyDescent="0.3">
      <c r="A934" s="209">
        <v>46168</v>
      </c>
      <c r="B934" s="213" t="s">
        <v>170</v>
      </c>
      <c r="C934" s="210" t="s">
        <v>183</v>
      </c>
      <c r="D934" s="211">
        <v>1.56</v>
      </c>
      <c r="E934" s="210" t="s">
        <v>188</v>
      </c>
    </row>
    <row r="935" spans="1:5" ht="15.75" thickBot="1" x14ac:dyDescent="0.3">
      <c r="A935" s="209">
        <v>46168</v>
      </c>
      <c r="B935" s="213" t="s">
        <v>170</v>
      </c>
      <c r="C935" s="210" t="s">
        <v>183</v>
      </c>
      <c r="D935" s="211">
        <v>1.61</v>
      </c>
      <c r="E935" s="210" t="s">
        <v>188</v>
      </c>
    </row>
    <row r="936" spans="1:5" ht="15.75" thickBot="1" x14ac:dyDescent="0.3">
      <c r="A936" s="209">
        <v>46168</v>
      </c>
      <c r="B936" s="213" t="s">
        <v>170</v>
      </c>
      <c r="C936" s="210" t="s">
        <v>183</v>
      </c>
      <c r="D936" s="211">
        <v>1.59</v>
      </c>
      <c r="E936" s="210" t="s">
        <v>188</v>
      </c>
    </row>
    <row r="937" spans="1:5" ht="15.75" thickBot="1" x14ac:dyDescent="0.3">
      <c r="A937" s="209">
        <v>46168</v>
      </c>
      <c r="B937" s="213" t="s">
        <v>170</v>
      </c>
      <c r="C937" s="210" t="s">
        <v>182</v>
      </c>
      <c r="D937" s="211">
        <v>1.69</v>
      </c>
      <c r="E937" s="210" t="s">
        <v>188</v>
      </c>
    </row>
    <row r="938" spans="1:5" ht="15.75" thickBot="1" x14ac:dyDescent="0.3">
      <c r="A938" s="209">
        <v>46168</v>
      </c>
      <c r="B938" s="213" t="s">
        <v>170</v>
      </c>
      <c r="C938" s="210" t="s">
        <v>183</v>
      </c>
      <c r="D938" s="211">
        <v>1.61</v>
      </c>
      <c r="E938" s="210" t="s">
        <v>188</v>
      </c>
    </row>
    <row r="939" spans="1:5" ht="15.75" thickBot="1" x14ac:dyDescent="0.3">
      <c r="A939" s="209">
        <v>46168</v>
      </c>
      <c r="B939" s="213" t="s">
        <v>170</v>
      </c>
      <c r="C939" s="210" t="s">
        <v>182</v>
      </c>
      <c r="D939" s="211">
        <v>1.61</v>
      </c>
      <c r="E939" s="210" t="s">
        <v>188</v>
      </c>
    </row>
    <row r="940" spans="1:5" ht="15.75" thickBot="1" x14ac:dyDescent="0.3">
      <c r="A940" s="209">
        <v>46168</v>
      </c>
      <c r="B940" s="213" t="s">
        <v>170</v>
      </c>
      <c r="C940" s="210" t="s">
        <v>182</v>
      </c>
      <c r="D940" s="211">
        <v>1.63</v>
      </c>
      <c r="E940" s="210" t="s">
        <v>188</v>
      </c>
    </row>
    <row r="941" spans="1:5" ht="15.75" thickBot="1" x14ac:dyDescent="0.3">
      <c r="A941" s="209">
        <v>46168</v>
      </c>
      <c r="B941" s="213" t="s">
        <v>170</v>
      </c>
      <c r="C941" s="210" t="s">
        <v>182</v>
      </c>
      <c r="D941" s="211">
        <v>1.58</v>
      </c>
      <c r="E941" s="210" t="s">
        <v>188</v>
      </c>
    </row>
    <row r="942" spans="1:5" ht="15.75" thickBot="1" x14ac:dyDescent="0.3">
      <c r="A942" s="209">
        <v>46168</v>
      </c>
      <c r="B942" s="213" t="s">
        <v>170</v>
      </c>
      <c r="C942" s="210" t="s">
        <v>182</v>
      </c>
      <c r="D942" s="211">
        <v>1.56</v>
      </c>
      <c r="E942" s="210" t="s">
        <v>188</v>
      </c>
    </row>
    <row r="943" spans="1:5" ht="15.75" thickBot="1" x14ac:dyDescent="0.3">
      <c r="A943" s="209">
        <v>46168</v>
      </c>
      <c r="B943" s="213" t="s">
        <v>170</v>
      </c>
      <c r="C943" s="210" t="s">
        <v>182</v>
      </c>
      <c r="D943" s="211">
        <v>1.52</v>
      </c>
      <c r="E943" s="210" t="s">
        <v>188</v>
      </c>
    </row>
    <row r="944" spans="1:5" ht="15.75" thickBot="1" x14ac:dyDescent="0.3">
      <c r="A944" s="209">
        <v>46168</v>
      </c>
      <c r="B944" s="213" t="s">
        <v>170</v>
      </c>
      <c r="C944" s="210" t="s">
        <v>185</v>
      </c>
      <c r="D944" s="211">
        <v>1.58</v>
      </c>
      <c r="E944" s="210" t="s">
        <v>188</v>
      </c>
    </row>
    <row r="945" spans="1:5" ht="15.75" thickBot="1" x14ac:dyDescent="0.3">
      <c r="A945" s="209">
        <v>46168</v>
      </c>
      <c r="B945" s="213" t="s">
        <v>170</v>
      </c>
      <c r="C945" s="210" t="s">
        <v>182</v>
      </c>
      <c r="D945" s="211">
        <v>1.61</v>
      </c>
      <c r="E945" s="210" t="s">
        <v>188</v>
      </c>
    </row>
    <row r="946" spans="1:5" ht="15.75" thickBot="1" x14ac:dyDescent="0.3">
      <c r="A946" s="209">
        <v>46168</v>
      </c>
      <c r="B946" s="213" t="s">
        <v>170</v>
      </c>
      <c r="C946" s="210" t="s">
        <v>182</v>
      </c>
      <c r="D946" s="211">
        <v>1.51</v>
      </c>
      <c r="E946" s="210" t="s">
        <v>188</v>
      </c>
    </row>
    <row r="947" spans="1:5" ht="15.75" thickBot="1" x14ac:dyDescent="0.3">
      <c r="A947" s="209">
        <v>46168</v>
      </c>
      <c r="B947" s="213" t="s">
        <v>170</v>
      </c>
      <c r="C947" s="210" t="s">
        <v>187</v>
      </c>
      <c r="D947" s="211">
        <v>1.71</v>
      </c>
      <c r="E947" s="210" t="s">
        <v>188</v>
      </c>
    </row>
    <row r="948" spans="1:5" ht="15.75" thickBot="1" x14ac:dyDescent="0.3">
      <c r="A948" s="209">
        <v>46168</v>
      </c>
      <c r="B948" s="213" t="s">
        <v>170</v>
      </c>
      <c r="C948" s="210" t="s">
        <v>182</v>
      </c>
      <c r="D948" s="211">
        <v>1.58</v>
      </c>
      <c r="E948" s="210" t="s">
        <v>188</v>
      </c>
    </row>
    <row r="949" spans="1:5" ht="15.75" thickBot="1" x14ac:dyDescent="0.3">
      <c r="A949" s="209">
        <v>46168</v>
      </c>
      <c r="B949" s="213" t="s">
        <v>170</v>
      </c>
      <c r="C949" s="210" t="s">
        <v>182</v>
      </c>
      <c r="D949" s="211">
        <v>1.55</v>
      </c>
      <c r="E949" s="210" t="s">
        <v>188</v>
      </c>
    </row>
    <row r="950" spans="1:5" ht="15.75" thickBot="1" x14ac:dyDescent="0.3">
      <c r="A950" s="209">
        <v>46168</v>
      </c>
      <c r="B950" s="213" t="s">
        <v>170</v>
      </c>
      <c r="C950" s="210" t="s">
        <v>182</v>
      </c>
      <c r="D950" s="211">
        <v>1.63</v>
      </c>
      <c r="E950" s="210" t="s">
        <v>188</v>
      </c>
    </row>
    <row r="951" spans="1:5" ht="15.75" thickBot="1" x14ac:dyDescent="0.3">
      <c r="A951" s="209">
        <v>46168</v>
      </c>
      <c r="B951" s="213" t="s">
        <v>170</v>
      </c>
      <c r="C951" s="210" t="s">
        <v>183</v>
      </c>
      <c r="D951" s="211">
        <v>1.79</v>
      </c>
      <c r="E951" s="210" t="s">
        <v>188</v>
      </c>
    </row>
    <row r="952" spans="1:5" ht="15.75" thickBot="1" x14ac:dyDescent="0.3">
      <c r="A952" s="209">
        <v>46168</v>
      </c>
      <c r="B952" s="213" t="s">
        <v>170</v>
      </c>
      <c r="C952" s="210" t="s">
        <v>182</v>
      </c>
      <c r="D952" s="211">
        <v>1.62</v>
      </c>
      <c r="E952" s="210" t="s">
        <v>188</v>
      </c>
    </row>
    <row r="953" spans="1:5" ht="15.75" thickBot="1" x14ac:dyDescent="0.3">
      <c r="A953" s="209">
        <v>46168</v>
      </c>
      <c r="B953" s="213" t="s">
        <v>170</v>
      </c>
      <c r="C953" s="210" t="s">
        <v>182</v>
      </c>
      <c r="D953" s="211">
        <v>1.53</v>
      </c>
      <c r="E953" s="210" t="s">
        <v>188</v>
      </c>
    </row>
    <row r="954" spans="1:5" ht="15.75" thickBot="1" x14ac:dyDescent="0.3">
      <c r="A954" s="209">
        <v>46168</v>
      </c>
      <c r="B954" s="213" t="s">
        <v>170</v>
      </c>
      <c r="C954" s="210" t="s">
        <v>182</v>
      </c>
      <c r="D954" s="211">
        <v>1.59</v>
      </c>
      <c r="E954" s="210" t="s">
        <v>188</v>
      </c>
    </row>
    <row r="955" spans="1:5" ht="15.75" thickBot="1" x14ac:dyDescent="0.3">
      <c r="A955" s="209">
        <v>46169</v>
      </c>
      <c r="B955" s="213" t="s">
        <v>170</v>
      </c>
      <c r="C955" s="210" t="s">
        <v>183</v>
      </c>
      <c r="D955" s="211">
        <v>1.61</v>
      </c>
      <c r="E955" s="210" t="s">
        <v>188</v>
      </c>
    </row>
    <row r="956" spans="1:5" ht="15.75" thickBot="1" x14ac:dyDescent="0.3">
      <c r="A956" s="209">
        <v>46169</v>
      </c>
      <c r="B956" s="213" t="s">
        <v>170</v>
      </c>
      <c r="C956" s="210" t="s">
        <v>183</v>
      </c>
      <c r="D956" s="211">
        <v>1.56</v>
      </c>
      <c r="E956" s="210" t="s">
        <v>188</v>
      </c>
    </row>
    <row r="957" spans="1:5" ht="15.75" thickBot="1" x14ac:dyDescent="0.3">
      <c r="A957" s="209">
        <v>46169</v>
      </c>
      <c r="B957" s="213" t="s">
        <v>170</v>
      </c>
      <c r="C957" s="210" t="s">
        <v>183</v>
      </c>
      <c r="D957" s="211">
        <v>1.61</v>
      </c>
      <c r="E957" s="210" t="s">
        <v>188</v>
      </c>
    </row>
    <row r="958" spans="1:5" ht="15.75" thickBot="1" x14ac:dyDescent="0.3">
      <c r="A958" s="209">
        <v>46169</v>
      </c>
      <c r="B958" s="213" t="s">
        <v>170</v>
      </c>
      <c r="C958" s="210" t="s">
        <v>183</v>
      </c>
      <c r="D958" s="211">
        <v>1.59</v>
      </c>
      <c r="E958" s="210" t="s">
        <v>188</v>
      </c>
    </row>
    <row r="959" spans="1:5" ht="15.75" thickBot="1" x14ac:dyDescent="0.3">
      <c r="A959" s="209">
        <v>46169</v>
      </c>
      <c r="B959" s="213" t="s">
        <v>170</v>
      </c>
      <c r="C959" s="210" t="s">
        <v>182</v>
      </c>
      <c r="D959" s="211">
        <v>1.69</v>
      </c>
      <c r="E959" s="210" t="s">
        <v>188</v>
      </c>
    </row>
    <row r="960" spans="1:5" ht="15.75" thickBot="1" x14ac:dyDescent="0.3">
      <c r="A960" s="209">
        <v>46169</v>
      </c>
      <c r="B960" s="213" t="s">
        <v>170</v>
      </c>
      <c r="C960" s="210" t="s">
        <v>183</v>
      </c>
      <c r="D960" s="211">
        <v>1.61</v>
      </c>
      <c r="E960" s="210" t="s">
        <v>188</v>
      </c>
    </row>
    <row r="961" spans="1:5" ht="15.75" thickBot="1" x14ac:dyDescent="0.3">
      <c r="A961" s="209">
        <v>46169</v>
      </c>
      <c r="B961" s="213" t="s">
        <v>170</v>
      </c>
      <c r="C961" s="210" t="s">
        <v>182</v>
      </c>
      <c r="D961" s="211">
        <v>1.61</v>
      </c>
      <c r="E961" s="210" t="s">
        <v>188</v>
      </c>
    </row>
    <row r="962" spans="1:5" ht="15.75" thickBot="1" x14ac:dyDescent="0.3">
      <c r="A962" s="209">
        <v>46169</v>
      </c>
      <c r="B962" s="213" t="s">
        <v>170</v>
      </c>
      <c r="C962" s="210" t="s">
        <v>182</v>
      </c>
      <c r="D962" s="211">
        <v>1.63</v>
      </c>
      <c r="E962" s="210" t="s">
        <v>188</v>
      </c>
    </row>
    <row r="963" spans="1:5" ht="15.75" thickBot="1" x14ac:dyDescent="0.3">
      <c r="A963" s="209">
        <v>46169</v>
      </c>
      <c r="B963" s="213" t="s">
        <v>170</v>
      </c>
      <c r="C963" s="210" t="s">
        <v>182</v>
      </c>
      <c r="D963" s="211">
        <v>1.58</v>
      </c>
      <c r="E963" s="210" t="s">
        <v>188</v>
      </c>
    </row>
    <row r="964" spans="1:5" ht="15.75" thickBot="1" x14ac:dyDescent="0.3">
      <c r="A964" s="209">
        <v>46169</v>
      </c>
      <c r="B964" s="213" t="s">
        <v>170</v>
      </c>
      <c r="C964" s="210" t="s">
        <v>182</v>
      </c>
      <c r="D964" s="211">
        <v>1.56</v>
      </c>
      <c r="E964" s="210" t="s">
        <v>188</v>
      </c>
    </row>
    <row r="965" spans="1:5" ht="15.75" thickBot="1" x14ac:dyDescent="0.3">
      <c r="A965" s="209">
        <v>46169</v>
      </c>
      <c r="B965" s="213" t="s">
        <v>170</v>
      </c>
      <c r="C965" s="210" t="s">
        <v>182</v>
      </c>
      <c r="D965" s="211">
        <v>1.52</v>
      </c>
      <c r="E965" s="210" t="s">
        <v>188</v>
      </c>
    </row>
    <row r="966" spans="1:5" ht="15.75" thickBot="1" x14ac:dyDescent="0.3">
      <c r="A966" s="209">
        <v>46169</v>
      </c>
      <c r="B966" s="213" t="s">
        <v>170</v>
      </c>
      <c r="C966" s="210" t="s">
        <v>185</v>
      </c>
      <c r="D966" s="211">
        <v>1.58</v>
      </c>
      <c r="E966" s="210" t="s">
        <v>188</v>
      </c>
    </row>
    <row r="967" spans="1:5" ht="15.75" thickBot="1" x14ac:dyDescent="0.3">
      <c r="A967" s="209">
        <v>46169</v>
      </c>
      <c r="B967" s="213" t="s">
        <v>170</v>
      </c>
      <c r="C967" s="210" t="s">
        <v>182</v>
      </c>
      <c r="D967" s="211">
        <v>1.61</v>
      </c>
      <c r="E967" s="210" t="s">
        <v>188</v>
      </c>
    </row>
    <row r="968" spans="1:5" ht="15.75" thickBot="1" x14ac:dyDescent="0.3">
      <c r="A968" s="209">
        <v>46169</v>
      </c>
      <c r="B968" s="213" t="s">
        <v>170</v>
      </c>
      <c r="C968" s="210" t="s">
        <v>182</v>
      </c>
      <c r="D968" s="211">
        <v>1.51</v>
      </c>
      <c r="E968" s="210" t="s">
        <v>188</v>
      </c>
    </row>
    <row r="969" spans="1:5" ht="15.75" thickBot="1" x14ac:dyDescent="0.3">
      <c r="A969" s="209">
        <v>46169</v>
      </c>
      <c r="B969" s="213" t="s">
        <v>170</v>
      </c>
      <c r="C969" s="210" t="s">
        <v>187</v>
      </c>
      <c r="D969" s="211">
        <v>1.71</v>
      </c>
      <c r="E969" s="210" t="s">
        <v>188</v>
      </c>
    </row>
    <row r="970" spans="1:5" ht="15.75" thickBot="1" x14ac:dyDescent="0.3">
      <c r="A970" s="209">
        <v>46169</v>
      </c>
      <c r="B970" s="213" t="s">
        <v>170</v>
      </c>
      <c r="C970" s="210" t="s">
        <v>182</v>
      </c>
      <c r="D970" s="211">
        <v>1.55</v>
      </c>
      <c r="E970" s="210" t="s">
        <v>188</v>
      </c>
    </row>
    <row r="971" spans="1:5" ht="15.75" thickBot="1" x14ac:dyDescent="0.3">
      <c r="A971" s="209">
        <v>46169</v>
      </c>
      <c r="B971" s="213" t="s">
        <v>170</v>
      </c>
      <c r="C971" s="210" t="s">
        <v>182</v>
      </c>
      <c r="D971" s="211">
        <v>1.63</v>
      </c>
      <c r="E971" s="210" t="s">
        <v>188</v>
      </c>
    </row>
    <row r="972" spans="1:5" ht="15.75" thickBot="1" x14ac:dyDescent="0.3">
      <c r="A972" s="209">
        <v>46169</v>
      </c>
      <c r="B972" s="213" t="s">
        <v>170</v>
      </c>
      <c r="C972" s="210" t="s">
        <v>183</v>
      </c>
      <c r="D972" s="211">
        <v>1.68</v>
      </c>
      <c r="E972" s="210" t="s">
        <v>188</v>
      </c>
    </row>
    <row r="973" spans="1:5" ht="15.75" thickBot="1" x14ac:dyDescent="0.3">
      <c r="A973" s="209">
        <v>46169</v>
      </c>
      <c r="B973" s="213" t="s">
        <v>170</v>
      </c>
      <c r="C973" s="210" t="s">
        <v>183</v>
      </c>
      <c r="D973" s="211">
        <v>1.79</v>
      </c>
      <c r="E973" s="210" t="s">
        <v>188</v>
      </c>
    </row>
    <row r="974" spans="1:5" ht="15.75" thickBot="1" x14ac:dyDescent="0.3">
      <c r="A974" s="209">
        <v>46169</v>
      </c>
      <c r="B974" s="213" t="s">
        <v>170</v>
      </c>
      <c r="C974" s="210" t="s">
        <v>182</v>
      </c>
      <c r="D974" s="211">
        <v>1.58</v>
      </c>
      <c r="E974" s="210" t="s">
        <v>188</v>
      </c>
    </row>
    <row r="975" spans="1:5" ht="15.75" thickBot="1" x14ac:dyDescent="0.3">
      <c r="A975" s="209">
        <v>46169</v>
      </c>
      <c r="B975" s="213" t="s">
        <v>170</v>
      </c>
      <c r="C975" s="210" t="s">
        <v>182</v>
      </c>
      <c r="D975" s="211">
        <v>1.62</v>
      </c>
      <c r="E975" s="210" t="s">
        <v>188</v>
      </c>
    </row>
    <row r="976" spans="1:5" ht="15.75" thickBot="1" x14ac:dyDescent="0.3">
      <c r="A976" s="209">
        <v>46169</v>
      </c>
      <c r="B976" s="213" t="s">
        <v>170</v>
      </c>
      <c r="C976" s="210" t="s">
        <v>182</v>
      </c>
      <c r="D976" s="211">
        <v>1.53</v>
      </c>
      <c r="E976" s="210" t="s">
        <v>188</v>
      </c>
    </row>
    <row r="977" spans="1:5" ht="15.75" thickBot="1" x14ac:dyDescent="0.3">
      <c r="A977" s="209">
        <v>46169</v>
      </c>
      <c r="B977" s="213" t="s">
        <v>170</v>
      </c>
      <c r="C977" s="210" t="s">
        <v>182</v>
      </c>
      <c r="D977" s="211">
        <v>1.59</v>
      </c>
      <c r="E977" s="210" t="s">
        <v>188</v>
      </c>
    </row>
    <row r="978" spans="1:5" ht="15.75" thickBot="1" x14ac:dyDescent="0.3">
      <c r="A978" s="209">
        <v>46169</v>
      </c>
      <c r="B978" s="213" t="s">
        <v>170</v>
      </c>
      <c r="C978" s="210" t="s">
        <v>186</v>
      </c>
      <c r="D978" s="211">
        <v>1.63</v>
      </c>
      <c r="E978" s="210" t="s">
        <v>189</v>
      </c>
    </row>
    <row r="979" spans="1:5" ht="15.75" thickBot="1" x14ac:dyDescent="0.3">
      <c r="A979" s="209">
        <v>46169</v>
      </c>
      <c r="B979" s="213" t="s">
        <v>170</v>
      </c>
      <c r="C979" s="210" t="s">
        <v>182</v>
      </c>
      <c r="D979" s="211">
        <v>1.65</v>
      </c>
      <c r="E979" s="210" t="s">
        <v>188</v>
      </c>
    </row>
    <row r="980" spans="1:5" ht="15.75" thickBot="1" x14ac:dyDescent="0.3">
      <c r="A980" s="209">
        <v>46169</v>
      </c>
      <c r="B980" s="213" t="s">
        <v>170</v>
      </c>
      <c r="C980" s="210" t="s">
        <v>182</v>
      </c>
      <c r="D980" s="211">
        <v>1.63</v>
      </c>
      <c r="E980" s="210" t="s">
        <v>188</v>
      </c>
    </row>
    <row r="981" spans="1:5" ht="15.75" thickBot="1" x14ac:dyDescent="0.3">
      <c r="A981" s="209">
        <v>46170</v>
      </c>
      <c r="B981" s="213" t="s">
        <v>170</v>
      </c>
      <c r="C981" s="210" t="s">
        <v>183</v>
      </c>
      <c r="D981" s="211">
        <v>1.61</v>
      </c>
      <c r="E981" s="210" t="s">
        <v>188</v>
      </c>
    </row>
    <row r="982" spans="1:5" ht="15.75" thickBot="1" x14ac:dyDescent="0.3">
      <c r="A982" s="209">
        <v>46170</v>
      </c>
      <c r="B982" s="213" t="s">
        <v>170</v>
      </c>
      <c r="C982" s="210" t="s">
        <v>183</v>
      </c>
      <c r="D982" s="211">
        <v>1.61</v>
      </c>
      <c r="E982" s="210" t="s">
        <v>188</v>
      </c>
    </row>
    <row r="983" spans="1:5" ht="15.75" thickBot="1" x14ac:dyDescent="0.3">
      <c r="A983" s="209">
        <v>46170</v>
      </c>
      <c r="B983" s="213" t="s">
        <v>170</v>
      </c>
      <c r="C983" s="210" t="s">
        <v>183</v>
      </c>
      <c r="D983" s="211">
        <v>1.56</v>
      </c>
      <c r="E983" s="210" t="s">
        <v>188</v>
      </c>
    </row>
    <row r="984" spans="1:5" ht="15.75" thickBot="1" x14ac:dyDescent="0.3">
      <c r="A984" s="209">
        <v>46170</v>
      </c>
      <c r="B984" s="213" t="s">
        <v>170</v>
      </c>
      <c r="C984" s="210" t="s">
        <v>183</v>
      </c>
      <c r="D984" s="211">
        <v>1.61</v>
      </c>
      <c r="E984" s="210" t="s">
        <v>188</v>
      </c>
    </row>
    <row r="985" spans="1:5" ht="15.75" thickBot="1" x14ac:dyDescent="0.3">
      <c r="A985" s="209">
        <v>46170</v>
      </c>
      <c r="B985" s="213" t="s">
        <v>170</v>
      </c>
      <c r="C985" s="210" t="s">
        <v>183</v>
      </c>
      <c r="D985" s="211">
        <v>1.59</v>
      </c>
      <c r="E985" s="210" t="s">
        <v>188</v>
      </c>
    </row>
    <row r="986" spans="1:5" ht="15.75" thickBot="1" x14ac:dyDescent="0.3">
      <c r="A986" s="209">
        <v>46170</v>
      </c>
      <c r="B986" s="213" t="s">
        <v>170</v>
      </c>
      <c r="C986" s="210" t="s">
        <v>182</v>
      </c>
      <c r="D986" s="211">
        <v>1.69</v>
      </c>
      <c r="E986" s="210" t="s">
        <v>188</v>
      </c>
    </row>
    <row r="987" spans="1:5" ht="15.75" thickBot="1" x14ac:dyDescent="0.3">
      <c r="A987" s="209">
        <v>46170</v>
      </c>
      <c r="B987" s="213" t="s">
        <v>170</v>
      </c>
      <c r="C987" s="210" t="s">
        <v>184</v>
      </c>
      <c r="D987" s="211">
        <v>1.87</v>
      </c>
      <c r="E987" s="210" t="s">
        <v>192</v>
      </c>
    </row>
    <row r="988" spans="1:5" ht="15.75" thickBot="1" x14ac:dyDescent="0.3">
      <c r="A988" s="209">
        <v>46170</v>
      </c>
      <c r="B988" s="213" t="s">
        <v>170</v>
      </c>
      <c r="C988" s="210" t="s">
        <v>183</v>
      </c>
      <c r="D988" s="211">
        <v>1.61</v>
      </c>
      <c r="E988" s="210" t="s">
        <v>188</v>
      </c>
    </row>
    <row r="989" spans="1:5" ht="15.75" thickBot="1" x14ac:dyDescent="0.3">
      <c r="A989" s="209">
        <v>46170</v>
      </c>
      <c r="B989" s="213" t="s">
        <v>170</v>
      </c>
      <c r="C989" s="210" t="s">
        <v>182</v>
      </c>
      <c r="D989" s="211">
        <v>1.61</v>
      </c>
      <c r="E989" s="210" t="s">
        <v>188</v>
      </c>
    </row>
    <row r="990" spans="1:5" ht="15.75" thickBot="1" x14ac:dyDescent="0.3">
      <c r="A990" s="209">
        <v>46170</v>
      </c>
      <c r="B990" s="213" t="s">
        <v>170</v>
      </c>
      <c r="C990" s="210" t="s">
        <v>182</v>
      </c>
      <c r="D990" s="211">
        <v>1.63</v>
      </c>
      <c r="E990" s="210" t="s">
        <v>188</v>
      </c>
    </row>
    <row r="991" spans="1:5" ht="15.75" thickBot="1" x14ac:dyDescent="0.3">
      <c r="A991" s="209">
        <v>46170</v>
      </c>
      <c r="B991" s="213" t="s">
        <v>170</v>
      </c>
      <c r="C991" s="210" t="s">
        <v>182</v>
      </c>
      <c r="D991" s="211">
        <v>1.58</v>
      </c>
      <c r="E991" s="210" t="s">
        <v>188</v>
      </c>
    </row>
    <row r="992" spans="1:5" ht="15.75" thickBot="1" x14ac:dyDescent="0.3">
      <c r="A992" s="209">
        <v>46170</v>
      </c>
      <c r="B992" s="213" t="s">
        <v>170</v>
      </c>
      <c r="C992" s="210" t="s">
        <v>182</v>
      </c>
      <c r="D992" s="211">
        <v>1.56</v>
      </c>
      <c r="E992" s="210" t="s">
        <v>188</v>
      </c>
    </row>
    <row r="993" spans="1:5" ht="15.75" thickBot="1" x14ac:dyDescent="0.3">
      <c r="A993" s="209">
        <v>46170</v>
      </c>
      <c r="B993" s="213" t="s">
        <v>170</v>
      </c>
      <c r="C993" s="210" t="s">
        <v>182</v>
      </c>
      <c r="D993" s="211">
        <v>1.52</v>
      </c>
      <c r="E993" s="210" t="s">
        <v>188</v>
      </c>
    </row>
    <row r="994" spans="1:5" ht="15.75" thickBot="1" x14ac:dyDescent="0.3">
      <c r="A994" s="209">
        <v>46170</v>
      </c>
      <c r="B994" s="213" t="s">
        <v>170</v>
      </c>
      <c r="C994" s="210" t="s">
        <v>185</v>
      </c>
      <c r="D994" s="211">
        <v>1.58</v>
      </c>
      <c r="E994" s="210" t="s">
        <v>188</v>
      </c>
    </row>
    <row r="995" spans="1:5" ht="15.75" thickBot="1" x14ac:dyDescent="0.3">
      <c r="A995" s="209">
        <v>46170</v>
      </c>
      <c r="B995" s="213" t="s">
        <v>170</v>
      </c>
      <c r="C995" s="210" t="s">
        <v>182</v>
      </c>
      <c r="D995" s="211">
        <v>1.61</v>
      </c>
      <c r="E995" s="210" t="s">
        <v>188</v>
      </c>
    </row>
    <row r="996" spans="1:5" ht="15.75" thickBot="1" x14ac:dyDescent="0.3">
      <c r="A996" s="209">
        <v>46170</v>
      </c>
      <c r="B996" s="213" t="s">
        <v>170</v>
      </c>
      <c r="C996" s="210" t="s">
        <v>187</v>
      </c>
      <c r="D996" s="211">
        <v>1.71</v>
      </c>
      <c r="E996" s="210" t="s">
        <v>188</v>
      </c>
    </row>
    <row r="997" spans="1:5" ht="15.75" thickBot="1" x14ac:dyDescent="0.3">
      <c r="A997" s="209">
        <v>46170</v>
      </c>
      <c r="B997" s="213" t="s">
        <v>170</v>
      </c>
      <c r="C997" s="210" t="s">
        <v>182</v>
      </c>
      <c r="D997" s="211">
        <v>1.58</v>
      </c>
      <c r="E997" s="210" t="s">
        <v>188</v>
      </c>
    </row>
    <row r="998" spans="1:5" ht="15.75" thickBot="1" x14ac:dyDescent="0.3">
      <c r="A998" s="209">
        <v>46170</v>
      </c>
      <c r="B998" s="213" t="s">
        <v>170</v>
      </c>
      <c r="C998" s="210" t="s">
        <v>182</v>
      </c>
      <c r="D998" s="211">
        <v>1.55</v>
      </c>
      <c r="E998" s="210" t="s">
        <v>188</v>
      </c>
    </row>
    <row r="999" spans="1:5" ht="15.75" thickBot="1" x14ac:dyDescent="0.3">
      <c r="A999" s="209">
        <v>46170</v>
      </c>
      <c r="B999" s="213" t="s">
        <v>170</v>
      </c>
      <c r="C999" s="210" t="s">
        <v>182</v>
      </c>
      <c r="D999" s="211">
        <v>1.63</v>
      </c>
      <c r="E999" s="210" t="s">
        <v>188</v>
      </c>
    </row>
    <row r="1000" spans="1:5" ht="15.75" thickBot="1" x14ac:dyDescent="0.3">
      <c r="A1000" s="209">
        <v>46170</v>
      </c>
      <c r="B1000" s="213" t="s">
        <v>170</v>
      </c>
      <c r="C1000" s="210" t="s">
        <v>183</v>
      </c>
      <c r="D1000" s="211">
        <v>1.74</v>
      </c>
      <c r="E1000" s="210" t="s">
        <v>188</v>
      </c>
    </row>
    <row r="1001" spans="1:5" ht="15.75" thickBot="1" x14ac:dyDescent="0.3">
      <c r="A1001" s="209">
        <v>46170</v>
      </c>
      <c r="B1001" s="213" t="s">
        <v>170</v>
      </c>
      <c r="C1001" s="210" t="s">
        <v>183</v>
      </c>
      <c r="D1001" s="211">
        <v>1.68</v>
      </c>
      <c r="E1001" s="210" t="s">
        <v>188</v>
      </c>
    </row>
    <row r="1002" spans="1:5" ht="15.75" thickBot="1" x14ac:dyDescent="0.3">
      <c r="A1002" s="209">
        <v>46170</v>
      </c>
      <c r="B1002" s="213" t="s">
        <v>170</v>
      </c>
      <c r="C1002" s="210" t="s">
        <v>183</v>
      </c>
      <c r="D1002" s="211">
        <v>1.79</v>
      </c>
      <c r="E1002" s="210" t="s">
        <v>188</v>
      </c>
    </row>
    <row r="1003" spans="1:5" ht="15.75" thickBot="1" x14ac:dyDescent="0.3">
      <c r="A1003" s="209">
        <v>46170</v>
      </c>
      <c r="B1003" s="213" t="s">
        <v>170</v>
      </c>
      <c r="C1003" s="210" t="s">
        <v>182</v>
      </c>
      <c r="D1003" s="211">
        <v>1.62</v>
      </c>
      <c r="E1003" s="210" t="s">
        <v>188</v>
      </c>
    </row>
    <row r="1004" spans="1:5" ht="15.75" thickBot="1" x14ac:dyDescent="0.3">
      <c r="A1004" s="209">
        <v>46170</v>
      </c>
      <c r="B1004" s="213" t="s">
        <v>170</v>
      </c>
      <c r="C1004" s="210" t="s">
        <v>182</v>
      </c>
      <c r="D1004" s="211">
        <v>1.53</v>
      </c>
      <c r="E1004" s="210" t="s">
        <v>188</v>
      </c>
    </row>
    <row r="1005" spans="1:5" ht="15.75" thickBot="1" x14ac:dyDescent="0.3">
      <c r="A1005" s="209">
        <v>46170</v>
      </c>
      <c r="B1005" s="213" t="s">
        <v>170</v>
      </c>
      <c r="C1005" s="210" t="s">
        <v>182</v>
      </c>
      <c r="D1005" s="211">
        <v>1.59</v>
      </c>
      <c r="E1005" s="210" t="s">
        <v>188</v>
      </c>
    </row>
    <row r="1006" spans="1:5" ht="15.75" thickBot="1" x14ac:dyDescent="0.3">
      <c r="A1006" s="209">
        <v>46170</v>
      </c>
      <c r="B1006" s="213" t="s">
        <v>170</v>
      </c>
      <c r="C1006" s="210" t="s">
        <v>186</v>
      </c>
      <c r="D1006" s="211">
        <v>1.63</v>
      </c>
      <c r="E1006" s="210" t="s">
        <v>189</v>
      </c>
    </row>
    <row r="1007" spans="1:5" ht="15.75" thickBot="1" x14ac:dyDescent="0.3">
      <c r="A1007" s="209">
        <v>46171</v>
      </c>
      <c r="B1007" s="213" t="s">
        <v>170</v>
      </c>
      <c r="C1007" s="210" t="s">
        <v>183</v>
      </c>
      <c r="D1007" s="211">
        <v>1.61</v>
      </c>
      <c r="E1007" s="210" t="s">
        <v>188</v>
      </c>
    </row>
    <row r="1008" spans="1:5" ht="15.75" thickBot="1" x14ac:dyDescent="0.3">
      <c r="A1008" s="209">
        <v>46171</v>
      </c>
      <c r="B1008" s="213" t="s">
        <v>170</v>
      </c>
      <c r="C1008" s="210" t="s">
        <v>183</v>
      </c>
      <c r="D1008" s="211">
        <v>1.61</v>
      </c>
      <c r="E1008" s="210" t="s">
        <v>188</v>
      </c>
    </row>
    <row r="1009" spans="1:5" ht="15.75" thickBot="1" x14ac:dyDescent="0.3">
      <c r="A1009" s="209">
        <v>46171</v>
      </c>
      <c r="B1009" s="213" t="s">
        <v>170</v>
      </c>
      <c r="C1009" s="210" t="s">
        <v>183</v>
      </c>
      <c r="D1009" s="211">
        <v>1.59</v>
      </c>
      <c r="E1009" s="210" t="s">
        <v>188</v>
      </c>
    </row>
    <row r="1010" spans="1:5" ht="15.75" thickBot="1" x14ac:dyDescent="0.3">
      <c r="A1010" s="209">
        <v>46171</v>
      </c>
      <c r="B1010" s="213" t="s">
        <v>170</v>
      </c>
      <c r="C1010" s="210" t="s">
        <v>183</v>
      </c>
      <c r="D1010" s="211">
        <v>1.61</v>
      </c>
      <c r="E1010" s="210" t="s">
        <v>188</v>
      </c>
    </row>
    <row r="1011" spans="1:5" ht="15.75" thickBot="1" x14ac:dyDescent="0.3">
      <c r="A1011" s="209">
        <v>46171</v>
      </c>
      <c r="B1011" s="213" t="s">
        <v>170</v>
      </c>
      <c r="C1011" s="210" t="s">
        <v>184</v>
      </c>
      <c r="D1011" s="211">
        <v>1.87</v>
      </c>
      <c r="E1011" s="210" t="s">
        <v>192</v>
      </c>
    </row>
    <row r="1012" spans="1:5" ht="15.75" thickBot="1" x14ac:dyDescent="0.3">
      <c r="A1012" s="209">
        <v>46171</v>
      </c>
      <c r="B1012" s="213" t="s">
        <v>170</v>
      </c>
      <c r="C1012" s="210" t="s">
        <v>183</v>
      </c>
      <c r="D1012" s="211">
        <v>1.61</v>
      </c>
      <c r="E1012" s="210" t="s">
        <v>188</v>
      </c>
    </row>
    <row r="1013" spans="1:5" ht="15.75" thickBot="1" x14ac:dyDescent="0.3">
      <c r="A1013" s="209">
        <v>46171</v>
      </c>
      <c r="B1013" s="213" t="s">
        <v>170</v>
      </c>
      <c r="C1013" s="210" t="s">
        <v>182</v>
      </c>
      <c r="D1013" s="211">
        <v>1.61</v>
      </c>
      <c r="E1013" s="210" t="s">
        <v>188</v>
      </c>
    </row>
    <row r="1014" spans="1:5" ht="15.75" thickBot="1" x14ac:dyDescent="0.3">
      <c r="A1014" s="209">
        <v>46171</v>
      </c>
      <c r="B1014" s="213" t="s">
        <v>170</v>
      </c>
      <c r="C1014" s="210" t="s">
        <v>182</v>
      </c>
      <c r="D1014" s="211">
        <v>1.63</v>
      </c>
      <c r="E1014" s="210" t="s">
        <v>188</v>
      </c>
    </row>
    <row r="1015" spans="1:5" ht="15.75" thickBot="1" x14ac:dyDescent="0.3">
      <c r="A1015" s="209">
        <v>46171</v>
      </c>
      <c r="B1015" s="213" t="s">
        <v>170</v>
      </c>
      <c r="C1015" s="210" t="s">
        <v>182</v>
      </c>
      <c r="D1015" s="211">
        <v>1.58</v>
      </c>
      <c r="E1015" s="210" t="s">
        <v>188</v>
      </c>
    </row>
    <row r="1016" spans="1:5" ht="15.75" thickBot="1" x14ac:dyDescent="0.3">
      <c r="A1016" s="209">
        <v>46171</v>
      </c>
      <c r="B1016" s="213" t="s">
        <v>170</v>
      </c>
      <c r="C1016" s="210" t="s">
        <v>182</v>
      </c>
      <c r="D1016" s="211">
        <v>1.52</v>
      </c>
      <c r="E1016" s="210" t="s">
        <v>188</v>
      </c>
    </row>
    <row r="1017" spans="1:5" ht="15.75" thickBot="1" x14ac:dyDescent="0.3">
      <c r="A1017" s="209">
        <v>46171</v>
      </c>
      <c r="B1017" s="213" t="s">
        <v>170</v>
      </c>
      <c r="C1017" s="210" t="s">
        <v>182</v>
      </c>
      <c r="D1017" s="211">
        <v>1.61</v>
      </c>
      <c r="E1017" s="210" t="s">
        <v>188</v>
      </c>
    </row>
    <row r="1018" spans="1:5" ht="15.75" thickBot="1" x14ac:dyDescent="0.3">
      <c r="A1018" s="209">
        <v>46171</v>
      </c>
      <c r="B1018" s="213" t="s">
        <v>170</v>
      </c>
      <c r="C1018" s="210" t="s">
        <v>187</v>
      </c>
      <c r="D1018" s="211">
        <v>1.71</v>
      </c>
      <c r="E1018" s="210" t="s">
        <v>188</v>
      </c>
    </row>
    <row r="1019" spans="1:5" ht="15.75" thickBot="1" x14ac:dyDescent="0.3">
      <c r="A1019" s="209">
        <v>46171</v>
      </c>
      <c r="B1019" s="213" t="s">
        <v>170</v>
      </c>
      <c r="C1019" s="210" t="s">
        <v>182</v>
      </c>
      <c r="D1019" s="211">
        <v>1.58</v>
      </c>
      <c r="E1019" s="210" t="s">
        <v>188</v>
      </c>
    </row>
    <row r="1020" spans="1:5" ht="15.75" thickBot="1" x14ac:dyDescent="0.3">
      <c r="A1020" s="209">
        <v>46171</v>
      </c>
      <c r="B1020" s="213" t="s">
        <v>170</v>
      </c>
      <c r="C1020" s="210" t="s">
        <v>182</v>
      </c>
      <c r="D1020" s="211">
        <v>1.55</v>
      </c>
      <c r="E1020" s="210" t="s">
        <v>188</v>
      </c>
    </row>
    <row r="1021" spans="1:5" ht="15.75" thickBot="1" x14ac:dyDescent="0.3">
      <c r="A1021" s="209">
        <v>46171</v>
      </c>
      <c r="B1021" s="213" t="s">
        <v>170</v>
      </c>
      <c r="C1021" s="210" t="s">
        <v>182</v>
      </c>
      <c r="D1021" s="211">
        <v>1.63</v>
      </c>
      <c r="E1021" s="210" t="s">
        <v>188</v>
      </c>
    </row>
    <row r="1022" spans="1:5" ht="15.75" thickBot="1" x14ac:dyDescent="0.3">
      <c r="A1022" s="209">
        <v>46171</v>
      </c>
      <c r="B1022" s="213" t="s">
        <v>170</v>
      </c>
      <c r="C1022" s="210" t="s">
        <v>183</v>
      </c>
      <c r="D1022" s="211">
        <v>1.74</v>
      </c>
      <c r="E1022" s="210" t="s">
        <v>188</v>
      </c>
    </row>
    <row r="1023" spans="1:5" ht="15.75" thickBot="1" x14ac:dyDescent="0.3">
      <c r="A1023" s="209">
        <v>46171</v>
      </c>
      <c r="B1023" s="213" t="s">
        <v>170</v>
      </c>
      <c r="C1023" s="210" t="s">
        <v>183</v>
      </c>
      <c r="D1023" s="211">
        <v>1.68</v>
      </c>
      <c r="E1023" s="210" t="s">
        <v>188</v>
      </c>
    </row>
    <row r="1024" spans="1:5" ht="15.75" thickBot="1" x14ac:dyDescent="0.3">
      <c r="A1024" s="209">
        <v>46171</v>
      </c>
      <c r="B1024" s="213" t="s">
        <v>170</v>
      </c>
      <c r="C1024" s="210" t="s">
        <v>183</v>
      </c>
      <c r="D1024" s="211">
        <v>1.79</v>
      </c>
      <c r="E1024" s="210" t="s">
        <v>188</v>
      </c>
    </row>
    <row r="1025" spans="1:5" ht="15.75" thickBot="1" x14ac:dyDescent="0.3">
      <c r="A1025" s="209">
        <v>46171</v>
      </c>
      <c r="B1025" s="213" t="s">
        <v>170</v>
      </c>
      <c r="C1025" s="210" t="s">
        <v>182</v>
      </c>
      <c r="D1025" s="211">
        <v>1.62</v>
      </c>
      <c r="E1025" s="210" t="s">
        <v>188</v>
      </c>
    </row>
    <row r="1026" spans="1:5" ht="15.75" thickBot="1" x14ac:dyDescent="0.3">
      <c r="A1026" s="209">
        <v>46171</v>
      </c>
      <c r="B1026" s="213" t="s">
        <v>170</v>
      </c>
      <c r="C1026" s="210" t="s">
        <v>182</v>
      </c>
      <c r="D1026" s="211">
        <v>1.53</v>
      </c>
      <c r="E1026" s="210" t="s">
        <v>188</v>
      </c>
    </row>
    <row r="1027" spans="1:5" ht="15.75" thickBot="1" x14ac:dyDescent="0.3">
      <c r="A1027" s="209">
        <v>46171</v>
      </c>
      <c r="B1027" s="213" t="s">
        <v>170</v>
      </c>
      <c r="C1027" s="210" t="s">
        <v>182</v>
      </c>
      <c r="D1027" s="211">
        <v>1.59</v>
      </c>
      <c r="E1027" s="210" t="s">
        <v>188</v>
      </c>
    </row>
    <row r="1028" spans="1:5" ht="15.75" thickBot="1" x14ac:dyDescent="0.3">
      <c r="A1028" s="209">
        <v>46171</v>
      </c>
      <c r="B1028" s="213" t="s">
        <v>170</v>
      </c>
      <c r="C1028" s="210" t="s">
        <v>183</v>
      </c>
      <c r="D1028" s="211">
        <v>1.74</v>
      </c>
      <c r="E1028" s="210" t="s">
        <v>188</v>
      </c>
    </row>
    <row r="1029" spans="1:5" ht="15.75" thickBot="1" x14ac:dyDescent="0.3">
      <c r="A1029" s="209">
        <v>46172</v>
      </c>
      <c r="B1029" s="213" t="s">
        <v>170</v>
      </c>
      <c r="C1029" s="210" t="s">
        <v>182</v>
      </c>
      <c r="D1029" s="211">
        <v>1.53</v>
      </c>
      <c r="E1029" s="210" t="s">
        <v>193</v>
      </c>
    </row>
    <row r="1030" spans="1:5" ht="15.75" thickBot="1" x14ac:dyDescent="0.3">
      <c r="A1030" s="209">
        <v>46172</v>
      </c>
      <c r="B1030" s="213" t="s">
        <v>170</v>
      </c>
      <c r="C1030" s="210" t="s">
        <v>183</v>
      </c>
      <c r="D1030" s="211">
        <v>1.74</v>
      </c>
      <c r="E1030" s="210" t="s">
        <v>188</v>
      </c>
    </row>
    <row r="1031" spans="1:5" ht="15.75" thickBot="1" x14ac:dyDescent="0.3">
      <c r="A1031" s="209">
        <v>46172</v>
      </c>
      <c r="B1031" s="213" t="s">
        <v>170</v>
      </c>
      <c r="C1031" s="210" t="s">
        <v>183</v>
      </c>
      <c r="D1031" s="211">
        <v>1.74</v>
      </c>
      <c r="E1031" s="210" t="s">
        <v>188</v>
      </c>
    </row>
    <row r="1032" spans="1:5" ht="15.75" thickBot="1" x14ac:dyDescent="0.3">
      <c r="A1032" s="209">
        <v>46173</v>
      </c>
      <c r="B1032" s="213" t="s">
        <v>170</v>
      </c>
      <c r="C1032" s="210" t="s">
        <v>183</v>
      </c>
      <c r="D1032" s="211">
        <v>1.74</v>
      </c>
      <c r="E1032" s="210" t="s">
        <v>188</v>
      </c>
    </row>
    <row r="1033" spans="1:5" ht="15.75" thickBot="1" x14ac:dyDescent="0.3">
      <c r="A1033" s="209">
        <v>46173</v>
      </c>
      <c r="B1033" s="213" t="s">
        <v>170</v>
      </c>
      <c r="C1033" s="210" t="s">
        <v>183</v>
      </c>
      <c r="D1033" s="211">
        <v>1.74</v>
      </c>
      <c r="E1033" s="210" t="s">
        <v>188</v>
      </c>
    </row>
    <row r="1034" spans="1:5" ht="15.75" thickBot="1" x14ac:dyDescent="0.3">
      <c r="A1034" s="209">
        <v>46173</v>
      </c>
      <c r="B1034" s="213" t="s">
        <v>170</v>
      </c>
      <c r="C1034" s="210" t="s">
        <v>183</v>
      </c>
      <c r="D1034" s="211">
        <v>1.74</v>
      </c>
      <c r="E1034" s="210" t="s">
        <v>188</v>
      </c>
    </row>
    <row r="1035" spans="1:5" ht="15.75" thickBot="1" x14ac:dyDescent="0.3">
      <c r="A1035" s="209">
        <v>46174</v>
      </c>
      <c r="B1035" s="213" t="s">
        <v>170</v>
      </c>
      <c r="C1035" s="210" t="s">
        <v>182</v>
      </c>
      <c r="D1035" s="211">
        <v>1.69</v>
      </c>
      <c r="E1035" s="210" t="s">
        <v>188</v>
      </c>
    </row>
    <row r="1036" spans="1:5" ht="15.75" thickBot="1" x14ac:dyDescent="0.3">
      <c r="A1036" s="209">
        <v>46174</v>
      </c>
      <c r="B1036" s="213" t="s">
        <v>170</v>
      </c>
      <c r="C1036" s="210" t="s">
        <v>182</v>
      </c>
      <c r="D1036" s="211">
        <v>1.63</v>
      </c>
      <c r="E1036" s="210" t="s">
        <v>188</v>
      </c>
    </row>
    <row r="1037" spans="1:5" ht="15.75" thickBot="1" x14ac:dyDescent="0.3">
      <c r="A1037" s="209">
        <v>46174</v>
      </c>
      <c r="B1037" s="213" t="s">
        <v>170</v>
      </c>
      <c r="C1037" s="210" t="s">
        <v>183</v>
      </c>
      <c r="D1037" s="211">
        <v>1.61</v>
      </c>
      <c r="E1037" s="210" t="s">
        <v>188</v>
      </c>
    </row>
    <row r="1038" spans="1:5" ht="15.75" thickBot="1" x14ac:dyDescent="0.3">
      <c r="A1038" s="209">
        <v>46174</v>
      </c>
      <c r="B1038" s="213" t="s">
        <v>170</v>
      </c>
      <c r="C1038" s="210" t="s">
        <v>183</v>
      </c>
      <c r="D1038" s="211">
        <v>1.56</v>
      </c>
      <c r="E1038" s="210" t="s">
        <v>188</v>
      </c>
    </row>
    <row r="1039" spans="1:5" ht="15.75" thickBot="1" x14ac:dyDescent="0.3">
      <c r="A1039" s="209">
        <v>46174</v>
      </c>
      <c r="B1039" s="213" t="s">
        <v>170</v>
      </c>
      <c r="C1039" s="210" t="s">
        <v>183</v>
      </c>
      <c r="D1039" s="211">
        <v>1.61</v>
      </c>
      <c r="E1039" s="210" t="s">
        <v>188</v>
      </c>
    </row>
    <row r="1040" spans="1:5" ht="15.75" thickBot="1" x14ac:dyDescent="0.3">
      <c r="A1040" s="209">
        <v>46174</v>
      </c>
      <c r="B1040" s="213" t="s">
        <v>170</v>
      </c>
      <c r="C1040" s="210" t="s">
        <v>183</v>
      </c>
      <c r="D1040" s="211">
        <v>1.61</v>
      </c>
      <c r="E1040" s="210" t="s">
        <v>188</v>
      </c>
    </row>
    <row r="1041" spans="1:5" ht="15.75" thickBot="1" x14ac:dyDescent="0.3">
      <c r="A1041" s="209">
        <v>46174</v>
      </c>
      <c r="B1041" s="213" t="s">
        <v>170</v>
      </c>
      <c r="C1041" s="210" t="s">
        <v>183</v>
      </c>
      <c r="D1041" s="211">
        <v>1.61</v>
      </c>
      <c r="E1041" s="210" t="s">
        <v>188</v>
      </c>
    </row>
    <row r="1042" spans="1:5" ht="15.75" thickBot="1" x14ac:dyDescent="0.3">
      <c r="A1042" s="209">
        <v>46174</v>
      </c>
      <c r="B1042" s="213" t="s">
        <v>170</v>
      </c>
      <c r="C1042" s="210" t="s">
        <v>183</v>
      </c>
      <c r="D1042" s="211">
        <v>1.59</v>
      </c>
      <c r="E1042" s="210" t="s">
        <v>188</v>
      </c>
    </row>
    <row r="1043" spans="1:5" ht="15.75" thickBot="1" x14ac:dyDescent="0.3">
      <c r="A1043" s="209">
        <v>46174</v>
      </c>
      <c r="B1043" s="213" t="s">
        <v>170</v>
      </c>
      <c r="C1043" s="210" t="s">
        <v>182</v>
      </c>
      <c r="D1043" s="211">
        <v>1.58</v>
      </c>
      <c r="E1043" s="210" t="s">
        <v>188</v>
      </c>
    </row>
    <row r="1044" spans="1:5" ht="15.75" thickBot="1" x14ac:dyDescent="0.3">
      <c r="A1044" s="209">
        <v>46174</v>
      </c>
      <c r="B1044" s="213" t="s">
        <v>170</v>
      </c>
      <c r="C1044" s="210" t="s">
        <v>182</v>
      </c>
      <c r="D1044" s="211">
        <v>1.61</v>
      </c>
      <c r="E1044" s="210" t="s">
        <v>188</v>
      </c>
    </row>
    <row r="1045" spans="1:5" ht="15.75" thickBot="1" x14ac:dyDescent="0.3">
      <c r="A1045" s="209">
        <v>46174</v>
      </c>
      <c r="B1045" s="213" t="s">
        <v>170</v>
      </c>
      <c r="C1045" s="210" t="s">
        <v>182</v>
      </c>
      <c r="D1045" s="211">
        <v>1.51</v>
      </c>
      <c r="E1045" s="210" t="s">
        <v>188</v>
      </c>
    </row>
    <row r="1046" spans="1:5" ht="15.75" thickBot="1" x14ac:dyDescent="0.3">
      <c r="A1046" s="209">
        <v>46174</v>
      </c>
      <c r="B1046" s="213" t="s">
        <v>170</v>
      </c>
      <c r="C1046" s="210" t="s">
        <v>187</v>
      </c>
      <c r="D1046" s="211">
        <v>1.71</v>
      </c>
      <c r="E1046" s="210" t="s">
        <v>188</v>
      </c>
    </row>
    <row r="1047" spans="1:5" ht="15.75" thickBot="1" x14ac:dyDescent="0.3">
      <c r="A1047" s="209">
        <v>46174</v>
      </c>
      <c r="B1047" s="213" t="s">
        <v>170</v>
      </c>
      <c r="C1047" s="210" t="s">
        <v>182</v>
      </c>
      <c r="D1047" s="211">
        <v>1.58</v>
      </c>
      <c r="E1047" s="210" t="s">
        <v>188</v>
      </c>
    </row>
    <row r="1048" spans="1:5" ht="15.75" thickBot="1" x14ac:dyDescent="0.3">
      <c r="A1048" s="209">
        <v>46174</v>
      </c>
      <c r="B1048" s="213" t="s">
        <v>170</v>
      </c>
      <c r="C1048" s="210" t="s">
        <v>182</v>
      </c>
      <c r="D1048" s="211">
        <v>1.55</v>
      </c>
      <c r="E1048" s="210" t="s">
        <v>188</v>
      </c>
    </row>
    <row r="1049" spans="1:5" ht="15.75" thickBot="1" x14ac:dyDescent="0.3">
      <c r="A1049" s="209">
        <v>46174</v>
      </c>
      <c r="B1049" s="213" t="s">
        <v>170</v>
      </c>
      <c r="C1049" s="210" t="s">
        <v>183</v>
      </c>
      <c r="D1049" s="211">
        <v>1.74</v>
      </c>
      <c r="E1049" s="210" t="s">
        <v>188</v>
      </c>
    </row>
    <row r="1050" spans="1:5" ht="15.75" thickBot="1" x14ac:dyDescent="0.3">
      <c r="A1050" s="209">
        <v>46174</v>
      </c>
      <c r="B1050" s="213" t="s">
        <v>170</v>
      </c>
      <c r="C1050" s="210" t="s">
        <v>182</v>
      </c>
      <c r="D1050" s="211">
        <v>1.59</v>
      </c>
      <c r="E1050" s="210" t="s">
        <v>188</v>
      </c>
    </row>
    <row r="1051" spans="1:5" ht="15.75" thickBot="1" x14ac:dyDescent="0.3">
      <c r="A1051" s="209">
        <v>46174</v>
      </c>
      <c r="B1051" s="213" t="s">
        <v>170</v>
      </c>
      <c r="C1051" s="210" t="s">
        <v>182</v>
      </c>
      <c r="D1051" s="211">
        <v>1.63</v>
      </c>
      <c r="E1051" s="210" t="s">
        <v>188</v>
      </c>
    </row>
    <row r="1052" spans="1:5" ht="15.75" thickBot="1" x14ac:dyDescent="0.3">
      <c r="A1052" s="209">
        <v>46174</v>
      </c>
      <c r="B1052" s="213" t="s">
        <v>170</v>
      </c>
      <c r="C1052" s="210" t="s">
        <v>186</v>
      </c>
      <c r="D1052" s="211">
        <v>1.63</v>
      </c>
      <c r="E1052" s="210" t="s">
        <v>189</v>
      </c>
    </row>
    <row r="1053" spans="1:5" ht="15.75" thickBot="1" x14ac:dyDescent="0.3">
      <c r="A1053" s="209">
        <v>46174</v>
      </c>
      <c r="B1053" s="213" t="s">
        <v>170</v>
      </c>
      <c r="C1053" s="210" t="s">
        <v>183</v>
      </c>
      <c r="D1053" s="211">
        <v>1.79</v>
      </c>
      <c r="E1053" s="210" t="s">
        <v>188</v>
      </c>
    </row>
    <row r="1054" spans="1:5" ht="15.75" thickBot="1" x14ac:dyDescent="0.3">
      <c r="A1054" s="209">
        <v>46174</v>
      </c>
      <c r="B1054" s="213" t="s">
        <v>170</v>
      </c>
      <c r="C1054" s="210" t="s">
        <v>183</v>
      </c>
      <c r="D1054" s="211">
        <v>1.66</v>
      </c>
      <c r="E1054" s="210" t="s">
        <v>188</v>
      </c>
    </row>
    <row r="1055" spans="1:5" ht="15.75" thickBot="1" x14ac:dyDescent="0.3">
      <c r="A1055" s="209">
        <v>46174</v>
      </c>
      <c r="B1055" s="213" t="s">
        <v>170</v>
      </c>
      <c r="C1055" s="210" t="s">
        <v>182</v>
      </c>
      <c r="D1055" s="211">
        <v>1.52</v>
      </c>
      <c r="E1055" s="210" t="s">
        <v>188</v>
      </c>
    </row>
    <row r="1056" spans="1:5" ht="15.75" thickBot="1" x14ac:dyDescent="0.3">
      <c r="A1056" s="209">
        <v>46174</v>
      </c>
      <c r="B1056" s="213" t="s">
        <v>170</v>
      </c>
      <c r="C1056" s="210" t="s">
        <v>183</v>
      </c>
      <c r="D1056" s="211">
        <v>1.79</v>
      </c>
      <c r="E1056" s="210" t="s">
        <v>188</v>
      </c>
    </row>
    <row r="1057" spans="1:5" ht="15.75" thickBot="1" x14ac:dyDescent="0.3">
      <c r="A1057" s="209">
        <v>46174</v>
      </c>
      <c r="B1057" s="213" t="s">
        <v>170</v>
      </c>
      <c r="C1057" s="210" t="s">
        <v>182</v>
      </c>
      <c r="D1057" s="211">
        <v>1.51</v>
      </c>
      <c r="E1057" s="210" t="s">
        <v>188</v>
      </c>
    </row>
    <row r="1058" spans="1:5" ht="15.75" thickBot="1" x14ac:dyDescent="0.3">
      <c r="A1058" s="209">
        <v>46174</v>
      </c>
      <c r="B1058" s="213" t="s">
        <v>170</v>
      </c>
      <c r="C1058" s="210" t="s">
        <v>184</v>
      </c>
      <c r="D1058" s="211">
        <v>1.87</v>
      </c>
      <c r="E1058" s="210" t="s">
        <v>192</v>
      </c>
    </row>
    <row r="1059" spans="1:5" ht="15.75" thickBot="1" x14ac:dyDescent="0.3">
      <c r="A1059" s="209">
        <v>46174</v>
      </c>
      <c r="B1059" s="213" t="s">
        <v>170</v>
      </c>
      <c r="C1059" s="210" t="s">
        <v>183</v>
      </c>
      <c r="D1059" s="211">
        <v>1.74</v>
      </c>
      <c r="E1059" s="210" t="s">
        <v>188</v>
      </c>
    </row>
    <row r="1060" spans="1:5" ht="15.75" thickBot="1" x14ac:dyDescent="0.3">
      <c r="A1060" s="209">
        <v>46175</v>
      </c>
      <c r="B1060" s="213" t="s">
        <v>170</v>
      </c>
      <c r="C1060" s="210" t="s">
        <v>182</v>
      </c>
      <c r="D1060" s="211">
        <v>1.69</v>
      </c>
      <c r="E1060" s="210" t="s">
        <v>188</v>
      </c>
    </row>
    <row r="1061" spans="1:5" ht="15.75" thickBot="1" x14ac:dyDescent="0.3">
      <c r="A1061" s="209">
        <v>46175</v>
      </c>
      <c r="B1061" s="213" t="s">
        <v>170</v>
      </c>
      <c r="C1061" s="210" t="s">
        <v>183</v>
      </c>
      <c r="D1061" s="211">
        <v>1.61</v>
      </c>
      <c r="E1061" s="210" t="s">
        <v>188</v>
      </c>
    </row>
    <row r="1062" spans="1:5" ht="15.75" thickBot="1" x14ac:dyDescent="0.3">
      <c r="A1062" s="209">
        <v>46175</v>
      </c>
      <c r="B1062" s="213" t="s">
        <v>170</v>
      </c>
      <c r="C1062" s="210" t="s">
        <v>183</v>
      </c>
      <c r="D1062" s="211">
        <v>1.61</v>
      </c>
      <c r="E1062" s="210" t="s">
        <v>188</v>
      </c>
    </row>
    <row r="1063" spans="1:5" ht="15.75" thickBot="1" x14ac:dyDescent="0.3">
      <c r="A1063" s="209">
        <v>46175</v>
      </c>
      <c r="B1063" s="213" t="s">
        <v>170</v>
      </c>
      <c r="C1063" s="210" t="s">
        <v>183</v>
      </c>
      <c r="D1063" s="211">
        <v>1.61</v>
      </c>
      <c r="E1063" s="210" t="s">
        <v>188</v>
      </c>
    </row>
    <row r="1064" spans="1:5" ht="15.75" thickBot="1" x14ac:dyDescent="0.3">
      <c r="A1064" s="209">
        <v>46175</v>
      </c>
      <c r="B1064" s="213" t="s">
        <v>170</v>
      </c>
      <c r="C1064" s="210" t="s">
        <v>183</v>
      </c>
      <c r="D1064" s="211">
        <v>1.61</v>
      </c>
      <c r="E1064" s="210" t="s">
        <v>188</v>
      </c>
    </row>
    <row r="1065" spans="1:5" ht="15.75" thickBot="1" x14ac:dyDescent="0.3">
      <c r="A1065" s="209">
        <v>46175</v>
      </c>
      <c r="B1065" s="213" t="s">
        <v>170</v>
      </c>
      <c r="C1065" s="210" t="s">
        <v>183</v>
      </c>
      <c r="D1065" s="211">
        <v>1.59</v>
      </c>
      <c r="E1065" s="210" t="s">
        <v>188</v>
      </c>
    </row>
    <row r="1066" spans="1:5" ht="15.75" thickBot="1" x14ac:dyDescent="0.3">
      <c r="A1066" s="209">
        <v>46175</v>
      </c>
      <c r="B1066" s="213" t="s">
        <v>170</v>
      </c>
      <c r="C1066" s="210" t="s">
        <v>183</v>
      </c>
      <c r="D1066" s="211">
        <v>1.61</v>
      </c>
      <c r="E1066" s="210" t="s">
        <v>188</v>
      </c>
    </row>
    <row r="1067" spans="1:5" ht="15.75" thickBot="1" x14ac:dyDescent="0.3">
      <c r="A1067" s="209">
        <v>46175</v>
      </c>
      <c r="B1067" s="213" t="s">
        <v>170</v>
      </c>
      <c r="C1067" s="210" t="s">
        <v>182</v>
      </c>
      <c r="D1067" s="211">
        <v>1.63</v>
      </c>
      <c r="E1067" s="210" t="s">
        <v>188</v>
      </c>
    </row>
    <row r="1068" spans="1:5" ht="15.75" thickBot="1" x14ac:dyDescent="0.3">
      <c r="A1068" s="209">
        <v>46175</v>
      </c>
      <c r="B1068" s="213" t="s">
        <v>170</v>
      </c>
      <c r="C1068" s="210" t="s">
        <v>182</v>
      </c>
      <c r="D1068" s="211">
        <v>1.58</v>
      </c>
      <c r="E1068" s="210" t="s">
        <v>188</v>
      </c>
    </row>
    <row r="1069" spans="1:5" ht="15.75" thickBot="1" x14ac:dyDescent="0.3">
      <c r="A1069" s="209">
        <v>46175</v>
      </c>
      <c r="B1069" s="213" t="s">
        <v>170</v>
      </c>
      <c r="C1069" s="210" t="s">
        <v>182</v>
      </c>
      <c r="D1069" s="211">
        <v>1.61</v>
      </c>
      <c r="E1069" s="210" t="s">
        <v>188</v>
      </c>
    </row>
    <row r="1070" spans="1:5" ht="15.75" thickBot="1" x14ac:dyDescent="0.3">
      <c r="A1070" s="209">
        <v>46175</v>
      </c>
      <c r="B1070" s="213" t="s">
        <v>170</v>
      </c>
      <c r="C1070" s="210" t="s">
        <v>182</v>
      </c>
      <c r="D1070" s="211">
        <v>1.51</v>
      </c>
      <c r="E1070" s="210" t="s">
        <v>188</v>
      </c>
    </row>
    <row r="1071" spans="1:5" ht="15.75" thickBot="1" x14ac:dyDescent="0.3">
      <c r="A1071" s="209">
        <v>46175</v>
      </c>
      <c r="B1071" s="213" t="s">
        <v>170</v>
      </c>
      <c r="C1071" s="210" t="s">
        <v>187</v>
      </c>
      <c r="D1071" s="211">
        <v>1.71</v>
      </c>
      <c r="E1071" s="210" t="s">
        <v>188</v>
      </c>
    </row>
    <row r="1072" spans="1:5" ht="15.75" thickBot="1" x14ac:dyDescent="0.3">
      <c r="A1072" s="209">
        <v>46175</v>
      </c>
      <c r="B1072" s="213" t="s">
        <v>170</v>
      </c>
      <c r="C1072" s="210" t="s">
        <v>182</v>
      </c>
      <c r="D1072" s="211">
        <v>1.58</v>
      </c>
      <c r="E1072" s="210" t="s">
        <v>188</v>
      </c>
    </row>
    <row r="1073" spans="1:5" ht="15.75" thickBot="1" x14ac:dyDescent="0.3">
      <c r="A1073" s="209">
        <v>46175</v>
      </c>
      <c r="B1073" s="213" t="s">
        <v>170</v>
      </c>
      <c r="C1073" s="210" t="s">
        <v>182</v>
      </c>
      <c r="D1073" s="211">
        <v>1.55</v>
      </c>
      <c r="E1073" s="210" t="s">
        <v>188</v>
      </c>
    </row>
    <row r="1074" spans="1:5" ht="15.75" thickBot="1" x14ac:dyDescent="0.3">
      <c r="A1074" s="209">
        <v>46175</v>
      </c>
      <c r="B1074" s="213" t="s">
        <v>170</v>
      </c>
      <c r="C1074" s="210" t="s">
        <v>183</v>
      </c>
      <c r="D1074" s="211">
        <v>1.74</v>
      </c>
      <c r="E1074" s="210" t="s">
        <v>188</v>
      </c>
    </row>
    <row r="1075" spans="1:5" ht="15.75" thickBot="1" x14ac:dyDescent="0.3">
      <c r="A1075" s="209">
        <v>46175</v>
      </c>
      <c r="B1075" s="213" t="s">
        <v>170</v>
      </c>
      <c r="C1075" s="210" t="s">
        <v>182</v>
      </c>
      <c r="D1075" s="211">
        <v>1.59</v>
      </c>
      <c r="E1075" s="210" t="s">
        <v>188</v>
      </c>
    </row>
    <row r="1076" spans="1:5" ht="15.75" thickBot="1" x14ac:dyDescent="0.3">
      <c r="A1076" s="209">
        <v>46175</v>
      </c>
      <c r="B1076" s="213" t="s">
        <v>170</v>
      </c>
      <c r="C1076" s="210" t="s">
        <v>182</v>
      </c>
      <c r="D1076" s="211">
        <v>1.63</v>
      </c>
      <c r="E1076" s="210" t="s">
        <v>188</v>
      </c>
    </row>
    <row r="1077" spans="1:5" ht="15.75" thickBot="1" x14ac:dyDescent="0.3">
      <c r="A1077" s="209">
        <v>46175</v>
      </c>
      <c r="B1077" s="213" t="s">
        <v>170</v>
      </c>
      <c r="C1077" s="210" t="s">
        <v>186</v>
      </c>
      <c r="D1077" s="211">
        <v>1.63</v>
      </c>
      <c r="E1077" s="210" t="s">
        <v>189</v>
      </c>
    </row>
    <row r="1078" spans="1:5" ht="15.75" thickBot="1" x14ac:dyDescent="0.3">
      <c r="A1078" s="209">
        <v>46175</v>
      </c>
      <c r="B1078" s="213" t="s">
        <v>170</v>
      </c>
      <c r="C1078" s="210" t="s">
        <v>183</v>
      </c>
      <c r="D1078" s="211">
        <v>1.66</v>
      </c>
      <c r="E1078" s="210" t="s">
        <v>188</v>
      </c>
    </row>
    <row r="1079" spans="1:5" ht="15.75" thickBot="1" x14ac:dyDescent="0.3">
      <c r="A1079" s="209">
        <v>46175</v>
      </c>
      <c r="B1079" s="213" t="s">
        <v>170</v>
      </c>
      <c r="C1079" s="210" t="s">
        <v>183</v>
      </c>
      <c r="D1079" s="211">
        <v>1.79</v>
      </c>
      <c r="E1079" s="210" t="s">
        <v>188</v>
      </c>
    </row>
    <row r="1080" spans="1:5" ht="15.75" thickBot="1" x14ac:dyDescent="0.3">
      <c r="A1080" s="209">
        <v>46175</v>
      </c>
      <c r="B1080" s="213" t="s">
        <v>170</v>
      </c>
      <c r="C1080" s="210" t="s">
        <v>182</v>
      </c>
      <c r="D1080" s="211">
        <v>1.52</v>
      </c>
      <c r="E1080" s="210" t="s">
        <v>188</v>
      </c>
    </row>
    <row r="1081" spans="1:5" ht="15.75" thickBot="1" x14ac:dyDescent="0.3">
      <c r="A1081" s="209">
        <v>46175</v>
      </c>
      <c r="B1081" s="213" t="s">
        <v>170</v>
      </c>
      <c r="C1081" s="210" t="s">
        <v>185</v>
      </c>
      <c r="D1081" s="211">
        <v>1.58</v>
      </c>
      <c r="E1081" s="210" t="s">
        <v>188</v>
      </c>
    </row>
    <row r="1082" spans="1:5" ht="15.75" thickBot="1" x14ac:dyDescent="0.3">
      <c r="A1082" s="209">
        <v>46175</v>
      </c>
      <c r="B1082" s="213" t="s">
        <v>170</v>
      </c>
      <c r="C1082" s="210" t="s">
        <v>183</v>
      </c>
      <c r="D1082" s="211">
        <v>1.79</v>
      </c>
      <c r="E1082" s="210" t="s">
        <v>188</v>
      </c>
    </row>
    <row r="1083" spans="1:5" ht="15.75" thickBot="1" x14ac:dyDescent="0.3">
      <c r="A1083" s="209">
        <v>46175</v>
      </c>
      <c r="B1083" s="213" t="s">
        <v>170</v>
      </c>
      <c r="C1083" s="210" t="s">
        <v>182</v>
      </c>
      <c r="D1083" s="211">
        <v>1.51</v>
      </c>
      <c r="E1083" s="210" t="s">
        <v>188</v>
      </c>
    </row>
    <row r="1084" spans="1:5" ht="15.75" thickBot="1" x14ac:dyDescent="0.3">
      <c r="A1084" s="209">
        <v>46175</v>
      </c>
      <c r="B1084" s="213" t="s">
        <v>170</v>
      </c>
      <c r="C1084" s="210" t="s">
        <v>182</v>
      </c>
      <c r="D1084" s="211">
        <v>1.63</v>
      </c>
      <c r="E1084" s="210" t="s">
        <v>188</v>
      </c>
    </row>
    <row r="1085" spans="1:5" ht="15.75" thickBot="1" x14ac:dyDescent="0.3">
      <c r="A1085" s="209">
        <v>46175</v>
      </c>
      <c r="B1085" s="213" t="s">
        <v>170</v>
      </c>
      <c r="C1085" s="210" t="s">
        <v>184</v>
      </c>
      <c r="D1085" s="211">
        <v>1.87</v>
      </c>
      <c r="E1085" s="210" t="s">
        <v>192</v>
      </c>
    </row>
    <row r="1086" spans="1:5" ht="15.75" thickBot="1" x14ac:dyDescent="0.3">
      <c r="A1086" s="209">
        <v>46175</v>
      </c>
      <c r="B1086" s="213" t="s">
        <v>170</v>
      </c>
      <c r="C1086" s="210" t="s">
        <v>183</v>
      </c>
      <c r="D1086" s="211">
        <v>1.74</v>
      </c>
      <c r="E1086" s="210" t="s">
        <v>188</v>
      </c>
    </row>
    <row r="1087" spans="1:5" ht="15.75" thickBot="1" x14ac:dyDescent="0.3">
      <c r="A1087" s="209">
        <v>46176</v>
      </c>
      <c r="B1087" s="213" t="s">
        <v>170</v>
      </c>
      <c r="C1087" s="210" t="s">
        <v>182</v>
      </c>
      <c r="D1087" s="211">
        <v>1.69</v>
      </c>
      <c r="E1087" s="210" t="s">
        <v>188</v>
      </c>
    </row>
    <row r="1088" spans="1:5" ht="15.75" thickBot="1" x14ac:dyDescent="0.3">
      <c r="A1088" s="209">
        <v>46176</v>
      </c>
      <c r="B1088" s="213" t="s">
        <v>170</v>
      </c>
      <c r="C1088" s="210" t="s">
        <v>183</v>
      </c>
      <c r="D1088" s="211">
        <v>1.61</v>
      </c>
      <c r="E1088" s="210" t="s">
        <v>188</v>
      </c>
    </row>
    <row r="1089" spans="1:5" ht="15.75" thickBot="1" x14ac:dyDescent="0.3">
      <c r="A1089" s="209">
        <v>46176</v>
      </c>
      <c r="B1089" s="213" t="s">
        <v>170</v>
      </c>
      <c r="C1089" s="210" t="s">
        <v>183</v>
      </c>
      <c r="D1089" s="211">
        <v>1.56</v>
      </c>
      <c r="E1089" s="210" t="s">
        <v>188</v>
      </c>
    </row>
    <row r="1090" spans="1:5" ht="15.75" thickBot="1" x14ac:dyDescent="0.3">
      <c r="A1090" s="209">
        <v>46176</v>
      </c>
      <c r="B1090" s="213" t="s">
        <v>170</v>
      </c>
      <c r="C1090" s="210" t="s">
        <v>183</v>
      </c>
      <c r="D1090" s="211">
        <v>1.61</v>
      </c>
      <c r="E1090" s="210" t="s">
        <v>188</v>
      </c>
    </row>
    <row r="1091" spans="1:5" ht="15.75" thickBot="1" x14ac:dyDescent="0.3">
      <c r="A1091" s="209">
        <v>46176</v>
      </c>
      <c r="B1091" s="213" t="s">
        <v>170</v>
      </c>
      <c r="C1091" s="210" t="s">
        <v>183</v>
      </c>
      <c r="D1091" s="211">
        <v>1.61</v>
      </c>
      <c r="E1091" s="210" t="s">
        <v>188</v>
      </c>
    </row>
    <row r="1092" spans="1:5" ht="15.75" thickBot="1" x14ac:dyDescent="0.3">
      <c r="A1092" s="209">
        <v>46176</v>
      </c>
      <c r="B1092" s="213" t="s">
        <v>170</v>
      </c>
      <c r="C1092" s="210" t="s">
        <v>183</v>
      </c>
      <c r="D1092" s="211">
        <v>1.59</v>
      </c>
      <c r="E1092" s="210" t="s">
        <v>188</v>
      </c>
    </row>
    <row r="1093" spans="1:5" ht="15.75" thickBot="1" x14ac:dyDescent="0.3">
      <c r="A1093" s="209">
        <v>46176</v>
      </c>
      <c r="B1093" s="213" t="s">
        <v>170</v>
      </c>
      <c r="C1093" s="210" t="s">
        <v>183</v>
      </c>
      <c r="D1093" s="211">
        <v>1.61</v>
      </c>
      <c r="E1093" s="210" t="s">
        <v>188</v>
      </c>
    </row>
    <row r="1094" spans="1:5" ht="15.75" thickBot="1" x14ac:dyDescent="0.3">
      <c r="A1094" s="209">
        <v>46176</v>
      </c>
      <c r="B1094" s="213" t="s">
        <v>170</v>
      </c>
      <c r="C1094" s="210" t="s">
        <v>183</v>
      </c>
      <c r="D1094" s="211">
        <v>1.61</v>
      </c>
      <c r="E1094" s="210" t="s">
        <v>188</v>
      </c>
    </row>
    <row r="1095" spans="1:5" ht="15.75" thickBot="1" x14ac:dyDescent="0.3">
      <c r="A1095" s="209">
        <v>46176</v>
      </c>
      <c r="B1095" s="213" t="s">
        <v>170</v>
      </c>
      <c r="C1095" s="210" t="s">
        <v>182</v>
      </c>
      <c r="D1095" s="211">
        <v>1.63</v>
      </c>
      <c r="E1095" s="210" t="s">
        <v>188</v>
      </c>
    </row>
    <row r="1096" spans="1:5" ht="15.75" thickBot="1" x14ac:dyDescent="0.3">
      <c r="A1096" s="209">
        <v>46176</v>
      </c>
      <c r="B1096" s="213" t="s">
        <v>170</v>
      </c>
      <c r="C1096" s="210" t="s">
        <v>182</v>
      </c>
      <c r="D1096" s="211">
        <v>1.58</v>
      </c>
      <c r="E1096" s="210" t="s">
        <v>188</v>
      </c>
    </row>
    <row r="1097" spans="1:5" ht="15.75" thickBot="1" x14ac:dyDescent="0.3">
      <c r="A1097" s="209">
        <v>46176</v>
      </c>
      <c r="B1097" s="213" t="s">
        <v>170</v>
      </c>
      <c r="C1097" s="210" t="s">
        <v>182</v>
      </c>
      <c r="D1097" s="211">
        <v>1.61</v>
      </c>
      <c r="E1097" s="210" t="s">
        <v>188</v>
      </c>
    </row>
    <row r="1098" spans="1:5" ht="15.75" thickBot="1" x14ac:dyDescent="0.3">
      <c r="A1098" s="209">
        <v>46176</v>
      </c>
      <c r="B1098" s="213" t="s">
        <v>170</v>
      </c>
      <c r="C1098" s="210" t="s">
        <v>182</v>
      </c>
      <c r="D1098" s="211">
        <v>1.51</v>
      </c>
      <c r="E1098" s="210" t="s">
        <v>188</v>
      </c>
    </row>
    <row r="1099" spans="1:5" ht="15.75" thickBot="1" x14ac:dyDescent="0.3">
      <c r="A1099" s="209">
        <v>46176</v>
      </c>
      <c r="B1099" s="213" t="s">
        <v>170</v>
      </c>
      <c r="C1099" s="210" t="s">
        <v>187</v>
      </c>
      <c r="D1099" s="211">
        <v>1.71</v>
      </c>
      <c r="E1099" s="210" t="s">
        <v>188</v>
      </c>
    </row>
    <row r="1100" spans="1:5" ht="15.75" thickBot="1" x14ac:dyDescent="0.3">
      <c r="A1100" s="209">
        <v>46176</v>
      </c>
      <c r="B1100" s="213" t="s">
        <v>170</v>
      </c>
      <c r="C1100" s="210" t="s">
        <v>182</v>
      </c>
      <c r="D1100" s="211">
        <v>1.58</v>
      </c>
      <c r="E1100" s="210" t="s">
        <v>188</v>
      </c>
    </row>
    <row r="1101" spans="1:5" ht="15.75" thickBot="1" x14ac:dyDescent="0.3">
      <c r="A1101" s="209">
        <v>46176</v>
      </c>
      <c r="B1101" s="213" t="s">
        <v>170</v>
      </c>
      <c r="C1101" s="210" t="s">
        <v>182</v>
      </c>
      <c r="D1101" s="211">
        <v>1.55</v>
      </c>
      <c r="E1101" s="210" t="s">
        <v>188</v>
      </c>
    </row>
    <row r="1102" spans="1:5" ht="15.75" thickBot="1" x14ac:dyDescent="0.3">
      <c r="A1102" s="209">
        <v>46176</v>
      </c>
      <c r="B1102" s="213" t="s">
        <v>170</v>
      </c>
      <c r="C1102" s="210" t="s">
        <v>182</v>
      </c>
      <c r="D1102" s="211">
        <v>1.6</v>
      </c>
      <c r="E1102" s="210" t="s">
        <v>188</v>
      </c>
    </row>
    <row r="1103" spans="1:5" ht="15.75" thickBot="1" x14ac:dyDescent="0.3">
      <c r="A1103" s="209">
        <v>46176</v>
      </c>
      <c r="B1103" s="213" t="s">
        <v>170</v>
      </c>
      <c r="C1103" s="210" t="s">
        <v>182</v>
      </c>
      <c r="D1103" s="211">
        <v>1.59</v>
      </c>
      <c r="E1103" s="210" t="s">
        <v>188</v>
      </c>
    </row>
    <row r="1104" spans="1:5" ht="15.75" thickBot="1" x14ac:dyDescent="0.3">
      <c r="A1104" s="209">
        <v>46176</v>
      </c>
      <c r="B1104" s="213" t="s">
        <v>170</v>
      </c>
      <c r="C1104" s="210" t="s">
        <v>182</v>
      </c>
      <c r="D1104" s="211">
        <v>1.63</v>
      </c>
      <c r="E1104" s="210" t="s">
        <v>188</v>
      </c>
    </row>
    <row r="1105" spans="1:5" ht="15.75" thickBot="1" x14ac:dyDescent="0.3">
      <c r="A1105" s="209">
        <v>46176</v>
      </c>
      <c r="B1105" s="213" t="s">
        <v>170</v>
      </c>
      <c r="C1105" s="210" t="s">
        <v>186</v>
      </c>
      <c r="D1105" s="211">
        <v>1.63</v>
      </c>
      <c r="E1105" s="210" t="s">
        <v>189</v>
      </c>
    </row>
    <row r="1106" spans="1:5" ht="15.75" thickBot="1" x14ac:dyDescent="0.3">
      <c r="A1106" s="209">
        <v>46176</v>
      </c>
      <c r="B1106" s="213" t="s">
        <v>170</v>
      </c>
      <c r="C1106" s="210" t="s">
        <v>183</v>
      </c>
      <c r="D1106" s="211">
        <v>1.66</v>
      </c>
      <c r="E1106" s="210" t="s">
        <v>188</v>
      </c>
    </row>
    <row r="1107" spans="1:5" ht="15.75" thickBot="1" x14ac:dyDescent="0.3">
      <c r="A1107" s="209">
        <v>46176</v>
      </c>
      <c r="B1107" s="213" t="s">
        <v>170</v>
      </c>
      <c r="C1107" s="210" t="s">
        <v>183</v>
      </c>
      <c r="D1107" s="211">
        <v>1.79</v>
      </c>
      <c r="E1107" s="210" t="s">
        <v>188</v>
      </c>
    </row>
    <row r="1108" spans="1:5" ht="15.75" thickBot="1" x14ac:dyDescent="0.3">
      <c r="A1108" s="209">
        <v>46176</v>
      </c>
      <c r="B1108" s="213" t="s">
        <v>170</v>
      </c>
      <c r="C1108" s="210" t="s">
        <v>182</v>
      </c>
      <c r="D1108" s="211">
        <v>1.52</v>
      </c>
      <c r="E1108" s="210" t="s">
        <v>188</v>
      </c>
    </row>
    <row r="1109" spans="1:5" ht="15.75" thickBot="1" x14ac:dyDescent="0.3">
      <c r="A1109" s="209">
        <v>46176</v>
      </c>
      <c r="B1109" s="213" t="s">
        <v>170</v>
      </c>
      <c r="C1109" s="210" t="s">
        <v>185</v>
      </c>
      <c r="D1109" s="211">
        <v>1.58</v>
      </c>
      <c r="E1109" s="210" t="s">
        <v>188</v>
      </c>
    </row>
    <row r="1110" spans="1:5" ht="15.75" thickBot="1" x14ac:dyDescent="0.3">
      <c r="A1110" s="209">
        <v>46176</v>
      </c>
      <c r="B1110" s="213" t="s">
        <v>170</v>
      </c>
      <c r="C1110" s="210" t="s">
        <v>183</v>
      </c>
      <c r="D1110" s="211">
        <v>1.79</v>
      </c>
      <c r="E1110" s="210" t="s">
        <v>188</v>
      </c>
    </row>
    <row r="1111" spans="1:5" ht="15.75" thickBot="1" x14ac:dyDescent="0.3">
      <c r="A1111" s="209">
        <v>46176</v>
      </c>
      <c r="B1111" s="213" t="s">
        <v>170</v>
      </c>
      <c r="C1111" s="210" t="s">
        <v>184</v>
      </c>
      <c r="D1111" s="211">
        <v>1.87</v>
      </c>
      <c r="E1111" s="210" t="s">
        <v>192</v>
      </c>
    </row>
    <row r="1112" spans="1:5" ht="15.75" thickBot="1" x14ac:dyDescent="0.3">
      <c r="A1112" s="209">
        <v>46176</v>
      </c>
      <c r="B1112" s="213" t="s">
        <v>170</v>
      </c>
      <c r="C1112" s="210" t="s">
        <v>183</v>
      </c>
      <c r="D1112" s="211">
        <v>1.74</v>
      </c>
      <c r="E1112" s="210" t="s">
        <v>188</v>
      </c>
    </row>
    <row r="1113" spans="1:5" ht="15.75" thickBot="1" x14ac:dyDescent="0.3">
      <c r="A1113" s="209">
        <v>46177</v>
      </c>
      <c r="B1113" s="213" t="s">
        <v>170</v>
      </c>
      <c r="C1113" s="210" t="s">
        <v>182</v>
      </c>
      <c r="D1113" s="211">
        <v>1.69</v>
      </c>
      <c r="E1113" s="210" t="s">
        <v>188</v>
      </c>
    </row>
    <row r="1114" spans="1:5" ht="15.75" thickBot="1" x14ac:dyDescent="0.3">
      <c r="A1114" s="209">
        <v>46177</v>
      </c>
      <c r="B1114" s="213" t="s">
        <v>170</v>
      </c>
      <c r="C1114" s="210" t="s">
        <v>183</v>
      </c>
      <c r="D1114" s="211">
        <v>1.61</v>
      </c>
      <c r="E1114" s="210" t="s">
        <v>188</v>
      </c>
    </row>
    <row r="1115" spans="1:5" ht="15.75" thickBot="1" x14ac:dyDescent="0.3">
      <c r="A1115" s="209">
        <v>46177</v>
      </c>
      <c r="B1115" s="213" t="s">
        <v>170</v>
      </c>
      <c r="C1115" s="210" t="s">
        <v>183</v>
      </c>
      <c r="D1115" s="211">
        <v>1.56</v>
      </c>
      <c r="E1115" s="210" t="s">
        <v>188</v>
      </c>
    </row>
    <row r="1116" spans="1:5" ht="15.75" thickBot="1" x14ac:dyDescent="0.3">
      <c r="A1116" s="209">
        <v>46177</v>
      </c>
      <c r="B1116" s="213" t="s">
        <v>170</v>
      </c>
      <c r="C1116" s="210" t="s">
        <v>183</v>
      </c>
      <c r="D1116" s="211">
        <v>1.61</v>
      </c>
      <c r="E1116" s="210" t="s">
        <v>188</v>
      </c>
    </row>
    <row r="1117" spans="1:5" ht="15.75" thickBot="1" x14ac:dyDescent="0.3">
      <c r="A1117" s="209">
        <v>46177</v>
      </c>
      <c r="B1117" s="213" t="s">
        <v>170</v>
      </c>
      <c r="C1117" s="210" t="s">
        <v>183</v>
      </c>
      <c r="D1117" s="211">
        <v>1.61</v>
      </c>
      <c r="E1117" s="210" t="s">
        <v>188</v>
      </c>
    </row>
    <row r="1118" spans="1:5" ht="15.75" thickBot="1" x14ac:dyDescent="0.3">
      <c r="A1118" s="209">
        <v>46177</v>
      </c>
      <c r="B1118" s="213" t="s">
        <v>170</v>
      </c>
      <c r="C1118" s="210" t="s">
        <v>183</v>
      </c>
      <c r="D1118" s="211">
        <v>1.61</v>
      </c>
      <c r="E1118" s="210" t="s">
        <v>188</v>
      </c>
    </row>
    <row r="1119" spans="1:5" ht="15.75" thickBot="1" x14ac:dyDescent="0.3">
      <c r="A1119" s="209">
        <v>46177</v>
      </c>
      <c r="B1119" s="213" t="s">
        <v>170</v>
      </c>
      <c r="C1119" s="210" t="s">
        <v>183</v>
      </c>
      <c r="D1119" s="211">
        <v>1.59</v>
      </c>
      <c r="E1119" s="210" t="s">
        <v>188</v>
      </c>
    </row>
    <row r="1120" spans="1:5" ht="15.75" thickBot="1" x14ac:dyDescent="0.3">
      <c r="A1120" s="209">
        <v>46177</v>
      </c>
      <c r="B1120" s="213" t="s">
        <v>170</v>
      </c>
      <c r="C1120" s="210" t="s">
        <v>183</v>
      </c>
      <c r="D1120" s="211">
        <v>1.61</v>
      </c>
      <c r="E1120" s="210" t="s">
        <v>188</v>
      </c>
    </row>
    <row r="1121" spans="1:5" ht="15.75" thickBot="1" x14ac:dyDescent="0.3">
      <c r="A1121" s="209">
        <v>46177</v>
      </c>
      <c r="B1121" s="213" t="s">
        <v>170</v>
      </c>
      <c r="C1121" s="210" t="s">
        <v>182</v>
      </c>
      <c r="D1121" s="211">
        <v>1.63</v>
      </c>
      <c r="E1121" s="210" t="s">
        <v>188</v>
      </c>
    </row>
    <row r="1122" spans="1:5" ht="15.75" thickBot="1" x14ac:dyDescent="0.3">
      <c r="A1122" s="209">
        <v>46177</v>
      </c>
      <c r="B1122" s="213" t="s">
        <v>170</v>
      </c>
      <c r="C1122" s="210" t="s">
        <v>182</v>
      </c>
      <c r="D1122" s="211">
        <v>1.58</v>
      </c>
      <c r="E1122" s="210" t="s">
        <v>188</v>
      </c>
    </row>
    <row r="1123" spans="1:5" ht="15.75" thickBot="1" x14ac:dyDescent="0.3">
      <c r="A1123" s="209">
        <v>46177</v>
      </c>
      <c r="B1123" s="213" t="s">
        <v>170</v>
      </c>
      <c r="C1123" s="210" t="s">
        <v>182</v>
      </c>
      <c r="D1123" s="211">
        <v>1.61</v>
      </c>
      <c r="E1123" s="210" t="s">
        <v>188</v>
      </c>
    </row>
    <row r="1124" spans="1:5" ht="15.75" thickBot="1" x14ac:dyDescent="0.3">
      <c r="A1124" s="209">
        <v>46177</v>
      </c>
      <c r="B1124" s="213" t="s">
        <v>170</v>
      </c>
      <c r="C1124" s="210" t="s">
        <v>187</v>
      </c>
      <c r="D1124" s="211">
        <v>1.71</v>
      </c>
      <c r="E1124" s="210" t="s">
        <v>188</v>
      </c>
    </row>
    <row r="1125" spans="1:5" ht="15.75" thickBot="1" x14ac:dyDescent="0.3">
      <c r="A1125" s="209">
        <v>46177</v>
      </c>
      <c r="B1125" s="213" t="s">
        <v>170</v>
      </c>
      <c r="C1125" s="210" t="s">
        <v>182</v>
      </c>
      <c r="D1125" s="211">
        <v>1.58</v>
      </c>
      <c r="E1125" s="210" t="s">
        <v>188</v>
      </c>
    </row>
    <row r="1126" spans="1:5" ht="15.75" thickBot="1" x14ac:dyDescent="0.3">
      <c r="A1126" s="209">
        <v>46177</v>
      </c>
      <c r="B1126" s="213" t="s">
        <v>170</v>
      </c>
      <c r="C1126" s="210" t="s">
        <v>182</v>
      </c>
      <c r="D1126" s="211">
        <v>1.55</v>
      </c>
      <c r="E1126" s="210" t="s">
        <v>188</v>
      </c>
    </row>
    <row r="1127" spans="1:5" ht="15.75" thickBot="1" x14ac:dyDescent="0.3">
      <c r="A1127" s="209">
        <v>46177</v>
      </c>
      <c r="B1127" s="213" t="s">
        <v>170</v>
      </c>
      <c r="C1127" s="210" t="s">
        <v>182</v>
      </c>
      <c r="D1127" s="211">
        <v>1.6</v>
      </c>
      <c r="E1127" s="210" t="s">
        <v>188</v>
      </c>
    </row>
    <row r="1128" spans="1:5" ht="15.75" thickBot="1" x14ac:dyDescent="0.3">
      <c r="A1128" s="209">
        <v>46177</v>
      </c>
      <c r="B1128" s="213" t="s">
        <v>170</v>
      </c>
      <c r="C1128" s="210" t="s">
        <v>182</v>
      </c>
      <c r="D1128" s="211">
        <v>1.59</v>
      </c>
      <c r="E1128" s="210" t="s">
        <v>188</v>
      </c>
    </row>
    <row r="1129" spans="1:5" ht="15.75" thickBot="1" x14ac:dyDescent="0.3">
      <c r="A1129" s="209">
        <v>46177</v>
      </c>
      <c r="B1129" s="213" t="s">
        <v>170</v>
      </c>
      <c r="C1129" s="210" t="s">
        <v>186</v>
      </c>
      <c r="D1129" s="211">
        <v>1.63</v>
      </c>
      <c r="E1129" s="210" t="s">
        <v>189</v>
      </c>
    </row>
    <row r="1130" spans="1:5" ht="15.75" thickBot="1" x14ac:dyDescent="0.3">
      <c r="A1130" s="209">
        <v>46177</v>
      </c>
      <c r="B1130" s="213" t="s">
        <v>170</v>
      </c>
      <c r="C1130" s="210" t="s">
        <v>183</v>
      </c>
      <c r="D1130" s="211">
        <v>1.79</v>
      </c>
      <c r="E1130" s="210" t="s">
        <v>188</v>
      </c>
    </row>
    <row r="1131" spans="1:5" ht="15.75" thickBot="1" x14ac:dyDescent="0.3">
      <c r="A1131" s="209">
        <v>46177</v>
      </c>
      <c r="B1131" s="213" t="s">
        <v>170</v>
      </c>
      <c r="C1131" s="210" t="s">
        <v>183</v>
      </c>
      <c r="D1131" s="211">
        <v>1.66</v>
      </c>
      <c r="E1131" s="210" t="s">
        <v>188</v>
      </c>
    </row>
    <row r="1132" spans="1:5" ht="15.75" thickBot="1" x14ac:dyDescent="0.3">
      <c r="A1132" s="209">
        <v>46177</v>
      </c>
      <c r="B1132" s="213" t="s">
        <v>170</v>
      </c>
      <c r="C1132" s="210" t="s">
        <v>182</v>
      </c>
      <c r="D1132" s="211">
        <v>1.63</v>
      </c>
      <c r="E1132" s="210" t="s">
        <v>188</v>
      </c>
    </row>
    <row r="1133" spans="1:5" ht="15.75" thickBot="1" x14ac:dyDescent="0.3">
      <c r="A1133" s="209">
        <v>46177</v>
      </c>
      <c r="B1133" s="213" t="s">
        <v>170</v>
      </c>
      <c r="C1133" s="210" t="s">
        <v>182</v>
      </c>
      <c r="D1133" s="211">
        <v>1.52</v>
      </c>
      <c r="E1133" s="210" t="s">
        <v>188</v>
      </c>
    </row>
    <row r="1134" spans="1:5" ht="15.75" thickBot="1" x14ac:dyDescent="0.3">
      <c r="A1134" s="209">
        <v>46177</v>
      </c>
      <c r="B1134" s="213" t="s">
        <v>170</v>
      </c>
      <c r="C1134" s="210" t="s">
        <v>185</v>
      </c>
      <c r="D1134" s="211">
        <v>1.58</v>
      </c>
      <c r="E1134" s="210" t="s">
        <v>188</v>
      </c>
    </row>
    <row r="1135" spans="1:5" ht="15.75" thickBot="1" x14ac:dyDescent="0.3">
      <c r="A1135" s="209">
        <v>46177</v>
      </c>
      <c r="B1135" s="213" t="s">
        <v>170</v>
      </c>
      <c r="C1135" s="210" t="s">
        <v>183</v>
      </c>
      <c r="D1135" s="211">
        <v>1.79</v>
      </c>
      <c r="E1135" s="210" t="s">
        <v>188</v>
      </c>
    </row>
    <row r="1136" spans="1:5" ht="15.75" thickBot="1" x14ac:dyDescent="0.3">
      <c r="A1136" s="209">
        <v>46177</v>
      </c>
      <c r="B1136" s="213" t="s">
        <v>170</v>
      </c>
      <c r="C1136" s="210" t="s">
        <v>182</v>
      </c>
      <c r="D1136" s="211">
        <v>1.51</v>
      </c>
      <c r="E1136" s="210" t="s">
        <v>188</v>
      </c>
    </row>
    <row r="1137" spans="1:5" ht="15.75" thickBot="1" x14ac:dyDescent="0.3">
      <c r="A1137" s="209">
        <v>46177</v>
      </c>
      <c r="B1137" s="213" t="s">
        <v>170</v>
      </c>
      <c r="C1137" s="210" t="s">
        <v>182</v>
      </c>
      <c r="D1137" s="211">
        <v>1.63</v>
      </c>
      <c r="E1137" s="210" t="s">
        <v>188</v>
      </c>
    </row>
    <row r="1138" spans="1:5" ht="15.75" thickBot="1" x14ac:dyDescent="0.3">
      <c r="A1138" s="209">
        <v>46177</v>
      </c>
      <c r="B1138" s="213" t="s">
        <v>170</v>
      </c>
      <c r="C1138" s="210" t="s">
        <v>184</v>
      </c>
      <c r="D1138" s="211">
        <v>1.87</v>
      </c>
      <c r="E1138" s="210" t="s">
        <v>192</v>
      </c>
    </row>
    <row r="1139" spans="1:5" ht="15.75" thickBot="1" x14ac:dyDescent="0.3">
      <c r="A1139" s="209">
        <v>46177</v>
      </c>
      <c r="B1139" s="213" t="s">
        <v>170</v>
      </c>
      <c r="C1139" s="210" t="s">
        <v>183</v>
      </c>
      <c r="D1139" s="211">
        <v>1.74</v>
      </c>
      <c r="E1139" s="210" t="s">
        <v>188</v>
      </c>
    </row>
    <row r="1140" spans="1:5" ht="15.75" thickBot="1" x14ac:dyDescent="0.3">
      <c r="A1140" s="209">
        <v>46178</v>
      </c>
      <c r="B1140" s="213" t="s">
        <v>170</v>
      </c>
      <c r="C1140" s="210" t="s">
        <v>182</v>
      </c>
      <c r="D1140" s="211">
        <v>1.69</v>
      </c>
      <c r="E1140" s="210" t="s">
        <v>188</v>
      </c>
    </row>
    <row r="1141" spans="1:5" ht="15.75" thickBot="1" x14ac:dyDescent="0.3">
      <c r="A1141" s="209">
        <v>46178</v>
      </c>
      <c r="B1141" s="213" t="s">
        <v>170</v>
      </c>
      <c r="C1141" s="210" t="s">
        <v>187</v>
      </c>
      <c r="D1141" s="211">
        <v>1.58</v>
      </c>
      <c r="E1141" s="210" t="s">
        <v>190</v>
      </c>
    </row>
    <row r="1142" spans="1:5" ht="15.75" thickBot="1" x14ac:dyDescent="0.3">
      <c r="A1142" s="209">
        <v>46178</v>
      </c>
      <c r="B1142" s="213" t="s">
        <v>170</v>
      </c>
      <c r="C1142" s="210" t="s">
        <v>182</v>
      </c>
      <c r="D1142" s="211">
        <v>1.52</v>
      </c>
      <c r="E1142" s="210" t="s">
        <v>188</v>
      </c>
    </row>
    <row r="1143" spans="1:5" ht="15.75" thickBot="1" x14ac:dyDescent="0.3">
      <c r="A1143" s="209">
        <v>46178</v>
      </c>
      <c r="B1143" s="213" t="s">
        <v>170</v>
      </c>
      <c r="C1143" s="210" t="s">
        <v>183</v>
      </c>
      <c r="D1143" s="211">
        <v>1.61</v>
      </c>
      <c r="E1143" s="210" t="s">
        <v>188</v>
      </c>
    </row>
    <row r="1144" spans="1:5" ht="15.75" thickBot="1" x14ac:dyDescent="0.3">
      <c r="A1144" s="209">
        <v>46178</v>
      </c>
      <c r="B1144" s="213" t="s">
        <v>170</v>
      </c>
      <c r="C1144" s="210" t="s">
        <v>183</v>
      </c>
      <c r="D1144" s="211">
        <v>1.61</v>
      </c>
      <c r="E1144" s="210" t="s">
        <v>188</v>
      </c>
    </row>
    <row r="1145" spans="1:5" ht="15.75" thickBot="1" x14ac:dyDescent="0.3">
      <c r="A1145" s="209">
        <v>46178</v>
      </c>
      <c r="B1145" s="213" t="s">
        <v>170</v>
      </c>
      <c r="C1145" s="210" t="s">
        <v>183</v>
      </c>
      <c r="D1145" s="211">
        <v>1.61</v>
      </c>
      <c r="E1145" s="210" t="s">
        <v>188</v>
      </c>
    </row>
    <row r="1146" spans="1:5" ht="15.75" thickBot="1" x14ac:dyDescent="0.3">
      <c r="A1146" s="209">
        <v>46178</v>
      </c>
      <c r="B1146" s="213" t="s">
        <v>170</v>
      </c>
      <c r="C1146" s="210" t="s">
        <v>183</v>
      </c>
      <c r="D1146" s="211">
        <v>1.61</v>
      </c>
      <c r="E1146" s="210" t="s">
        <v>188</v>
      </c>
    </row>
    <row r="1147" spans="1:5" ht="15.75" thickBot="1" x14ac:dyDescent="0.3">
      <c r="A1147" s="209">
        <v>46178</v>
      </c>
      <c r="B1147" s="213" t="s">
        <v>170</v>
      </c>
      <c r="C1147" s="210" t="s">
        <v>183</v>
      </c>
      <c r="D1147" s="211">
        <v>1.61</v>
      </c>
      <c r="E1147" s="210" t="s">
        <v>188</v>
      </c>
    </row>
    <row r="1148" spans="1:5" ht="15.75" thickBot="1" x14ac:dyDescent="0.3">
      <c r="A1148" s="209">
        <v>46178</v>
      </c>
      <c r="B1148" s="213" t="s">
        <v>170</v>
      </c>
      <c r="C1148" s="210" t="s">
        <v>183</v>
      </c>
      <c r="D1148" s="211">
        <v>1.59</v>
      </c>
      <c r="E1148" s="210" t="s">
        <v>188</v>
      </c>
    </row>
    <row r="1149" spans="1:5" ht="15.75" thickBot="1" x14ac:dyDescent="0.3">
      <c r="A1149" s="209">
        <v>46178</v>
      </c>
      <c r="B1149" s="213" t="s">
        <v>170</v>
      </c>
      <c r="C1149" s="210" t="s">
        <v>182</v>
      </c>
      <c r="D1149" s="211">
        <v>1.63</v>
      </c>
      <c r="E1149" s="210" t="s">
        <v>188</v>
      </c>
    </row>
    <row r="1150" spans="1:5" ht="15.75" thickBot="1" x14ac:dyDescent="0.3">
      <c r="A1150" s="209">
        <v>46178</v>
      </c>
      <c r="B1150" s="213" t="s">
        <v>170</v>
      </c>
      <c r="C1150" s="210" t="s">
        <v>182</v>
      </c>
      <c r="D1150" s="211">
        <v>1.58</v>
      </c>
      <c r="E1150" s="210" t="s">
        <v>188</v>
      </c>
    </row>
    <row r="1151" spans="1:5" ht="15.75" thickBot="1" x14ac:dyDescent="0.3">
      <c r="A1151" s="209">
        <v>46178</v>
      </c>
      <c r="B1151" s="213" t="s">
        <v>170</v>
      </c>
      <c r="C1151" s="210" t="s">
        <v>184</v>
      </c>
      <c r="D1151" s="211">
        <v>1.74</v>
      </c>
      <c r="E1151" s="210" t="s">
        <v>188</v>
      </c>
    </row>
    <row r="1152" spans="1:5" ht="15.75" thickBot="1" x14ac:dyDescent="0.3">
      <c r="A1152" s="209">
        <v>46178</v>
      </c>
      <c r="B1152" s="213" t="s">
        <v>170</v>
      </c>
      <c r="C1152" s="210" t="s">
        <v>182</v>
      </c>
      <c r="D1152" s="211">
        <v>1.61</v>
      </c>
      <c r="E1152" s="210" t="s">
        <v>188</v>
      </c>
    </row>
    <row r="1153" spans="1:5" ht="15.75" thickBot="1" x14ac:dyDescent="0.3">
      <c r="A1153" s="209">
        <v>46178</v>
      </c>
      <c r="B1153" s="213" t="s">
        <v>170</v>
      </c>
      <c r="C1153" s="210" t="s">
        <v>187</v>
      </c>
      <c r="D1153" s="211">
        <v>1.71</v>
      </c>
      <c r="E1153" s="210" t="s">
        <v>188</v>
      </c>
    </row>
    <row r="1154" spans="1:5" ht="15.75" thickBot="1" x14ac:dyDescent="0.3">
      <c r="A1154" s="209">
        <v>46178</v>
      </c>
      <c r="B1154" s="213" t="s">
        <v>170</v>
      </c>
      <c r="C1154" s="210" t="s">
        <v>182</v>
      </c>
      <c r="D1154" s="211">
        <v>1.58</v>
      </c>
      <c r="E1154" s="210" t="s">
        <v>188</v>
      </c>
    </row>
    <row r="1155" spans="1:5" ht="15.75" thickBot="1" x14ac:dyDescent="0.3">
      <c r="A1155" s="209">
        <v>46178</v>
      </c>
      <c r="B1155" s="213" t="s">
        <v>170</v>
      </c>
      <c r="C1155" s="210" t="s">
        <v>182</v>
      </c>
      <c r="D1155" s="211">
        <v>1.55</v>
      </c>
      <c r="E1155" s="210" t="s">
        <v>188</v>
      </c>
    </row>
    <row r="1156" spans="1:5" ht="15.75" thickBot="1" x14ac:dyDescent="0.3">
      <c r="A1156" s="209">
        <v>46178</v>
      </c>
      <c r="B1156" s="213" t="s">
        <v>170</v>
      </c>
      <c r="C1156" s="210" t="s">
        <v>182</v>
      </c>
      <c r="D1156" s="211">
        <v>1.6</v>
      </c>
      <c r="E1156" s="210" t="s">
        <v>188</v>
      </c>
    </row>
    <row r="1157" spans="1:5" ht="15.75" thickBot="1" x14ac:dyDescent="0.3">
      <c r="A1157" s="209">
        <v>46178</v>
      </c>
      <c r="B1157" s="213" t="s">
        <v>170</v>
      </c>
      <c r="C1157" s="210" t="s">
        <v>182</v>
      </c>
      <c r="D1157" s="211">
        <v>1.59</v>
      </c>
      <c r="E1157" s="210" t="s">
        <v>188</v>
      </c>
    </row>
    <row r="1158" spans="1:5" ht="15.75" thickBot="1" x14ac:dyDescent="0.3">
      <c r="A1158" s="209">
        <v>46178</v>
      </c>
      <c r="B1158" s="213" t="s">
        <v>170</v>
      </c>
      <c r="C1158" s="210" t="s">
        <v>182</v>
      </c>
      <c r="D1158" s="211">
        <v>1.63</v>
      </c>
      <c r="E1158" s="210" t="s">
        <v>188</v>
      </c>
    </row>
    <row r="1159" spans="1:5" ht="15.75" thickBot="1" x14ac:dyDescent="0.3">
      <c r="A1159" s="209">
        <v>46178</v>
      </c>
      <c r="B1159" s="213" t="s">
        <v>170</v>
      </c>
      <c r="C1159" s="210" t="s">
        <v>183</v>
      </c>
      <c r="D1159" s="211">
        <v>1.79</v>
      </c>
      <c r="E1159" s="210" t="s">
        <v>188</v>
      </c>
    </row>
    <row r="1160" spans="1:5" ht="15.75" thickBot="1" x14ac:dyDescent="0.3">
      <c r="A1160" s="209">
        <v>46178</v>
      </c>
      <c r="B1160" s="213" t="s">
        <v>170</v>
      </c>
      <c r="C1160" s="210" t="s">
        <v>183</v>
      </c>
      <c r="D1160" s="211">
        <v>1.66</v>
      </c>
      <c r="E1160" s="210" t="s">
        <v>188</v>
      </c>
    </row>
    <row r="1161" spans="1:5" ht="15.75" thickBot="1" x14ac:dyDescent="0.3">
      <c r="A1161" s="209">
        <v>46178</v>
      </c>
      <c r="B1161" s="213" t="s">
        <v>170</v>
      </c>
      <c r="C1161" s="210" t="s">
        <v>182</v>
      </c>
      <c r="D1161" s="211">
        <v>1.51</v>
      </c>
      <c r="E1161" s="210" t="s">
        <v>188</v>
      </c>
    </row>
    <row r="1162" spans="1:5" ht="15.75" thickBot="1" x14ac:dyDescent="0.3">
      <c r="A1162" s="209">
        <v>46178</v>
      </c>
      <c r="B1162" s="213" t="s">
        <v>170</v>
      </c>
      <c r="C1162" s="210" t="s">
        <v>183</v>
      </c>
      <c r="D1162" s="211">
        <v>1.79</v>
      </c>
      <c r="E1162" s="210" t="s">
        <v>188</v>
      </c>
    </row>
    <row r="1163" spans="1:5" ht="15.75" thickBot="1" x14ac:dyDescent="0.3">
      <c r="A1163" s="209">
        <v>46179</v>
      </c>
      <c r="B1163" s="213" t="s">
        <v>170</v>
      </c>
      <c r="C1163" s="210" t="s">
        <v>183</v>
      </c>
      <c r="D1163" s="211">
        <v>1.61</v>
      </c>
      <c r="E1163" s="210" t="s">
        <v>188</v>
      </c>
    </row>
    <row r="1164" spans="1:5" ht="15.75" thickBot="1" x14ac:dyDescent="0.3">
      <c r="A1164" s="209">
        <v>46179</v>
      </c>
      <c r="B1164" s="213" t="s">
        <v>170</v>
      </c>
      <c r="C1164" s="210" t="s">
        <v>183</v>
      </c>
      <c r="D1164" s="211">
        <v>1.79</v>
      </c>
      <c r="E1164" s="210" t="s">
        <v>188</v>
      </c>
    </row>
    <row r="1165" spans="1:5" ht="15.75" thickBot="1" x14ac:dyDescent="0.3">
      <c r="A1165" s="209">
        <v>46180</v>
      </c>
      <c r="B1165" s="213" t="s">
        <v>170</v>
      </c>
      <c r="C1165" s="210" t="s">
        <v>183</v>
      </c>
      <c r="D1165" s="211">
        <v>1.79</v>
      </c>
      <c r="E1165" s="210" t="s">
        <v>188</v>
      </c>
    </row>
    <row r="1166" spans="1:5" ht="15.75" thickBot="1" x14ac:dyDescent="0.3">
      <c r="A1166" s="209">
        <v>46181</v>
      </c>
      <c r="B1166" s="213" t="s">
        <v>170</v>
      </c>
      <c r="C1166" s="210" t="s">
        <v>182</v>
      </c>
      <c r="D1166" s="211">
        <v>1.69</v>
      </c>
      <c r="E1166" s="210" t="s">
        <v>188</v>
      </c>
    </row>
    <row r="1167" spans="1:5" ht="15.75" thickBot="1" x14ac:dyDescent="0.3">
      <c r="A1167" s="209">
        <v>46181</v>
      </c>
      <c r="B1167" s="213" t="s">
        <v>170</v>
      </c>
      <c r="C1167" s="210" t="s">
        <v>182</v>
      </c>
      <c r="D1167" s="211">
        <v>1.52</v>
      </c>
      <c r="E1167" s="210" t="s">
        <v>188</v>
      </c>
    </row>
    <row r="1168" spans="1:5" ht="15.75" thickBot="1" x14ac:dyDescent="0.3">
      <c r="A1168" s="209">
        <v>46181</v>
      </c>
      <c r="B1168" s="213" t="s">
        <v>170</v>
      </c>
      <c r="C1168" s="210" t="s">
        <v>183</v>
      </c>
      <c r="D1168" s="211">
        <v>1.74</v>
      </c>
      <c r="E1168" s="210" t="s">
        <v>188</v>
      </c>
    </row>
    <row r="1169" spans="1:5" ht="15.75" thickBot="1" x14ac:dyDescent="0.3">
      <c r="A1169" s="209">
        <v>46181</v>
      </c>
      <c r="B1169" s="213" t="s">
        <v>170</v>
      </c>
      <c r="C1169" s="210" t="s">
        <v>184</v>
      </c>
      <c r="D1169" s="211">
        <v>1.87</v>
      </c>
      <c r="E1169" s="210" t="s">
        <v>192</v>
      </c>
    </row>
    <row r="1170" spans="1:5" ht="15.75" thickBot="1" x14ac:dyDescent="0.3">
      <c r="A1170" s="209">
        <v>46181</v>
      </c>
      <c r="B1170" s="213" t="s">
        <v>170</v>
      </c>
      <c r="C1170" s="210" t="s">
        <v>183</v>
      </c>
      <c r="D1170" s="211">
        <v>1.61</v>
      </c>
      <c r="E1170" s="210" t="s">
        <v>188</v>
      </c>
    </row>
    <row r="1171" spans="1:5" ht="15.75" thickBot="1" x14ac:dyDescent="0.3">
      <c r="A1171" s="209">
        <v>46181</v>
      </c>
      <c r="B1171" s="213" t="s">
        <v>170</v>
      </c>
      <c r="C1171" s="210" t="s">
        <v>183</v>
      </c>
      <c r="D1171" s="211">
        <v>1.61</v>
      </c>
      <c r="E1171" s="210" t="s">
        <v>188</v>
      </c>
    </row>
    <row r="1172" spans="1:5" ht="15.75" thickBot="1" x14ac:dyDescent="0.3">
      <c r="A1172" s="209">
        <v>46181</v>
      </c>
      <c r="B1172" s="213" t="s">
        <v>170</v>
      </c>
      <c r="C1172" s="210" t="s">
        <v>183</v>
      </c>
      <c r="D1172" s="211">
        <v>1.61</v>
      </c>
      <c r="E1172" s="210" t="s">
        <v>188</v>
      </c>
    </row>
    <row r="1173" spans="1:5" ht="15.75" thickBot="1" x14ac:dyDescent="0.3">
      <c r="A1173" s="209">
        <v>46181</v>
      </c>
      <c r="B1173" s="213" t="s">
        <v>170</v>
      </c>
      <c r="C1173" s="210" t="s">
        <v>183</v>
      </c>
      <c r="D1173" s="211">
        <v>1.61</v>
      </c>
      <c r="E1173" s="210" t="s">
        <v>188</v>
      </c>
    </row>
    <row r="1174" spans="1:5" ht="15.75" thickBot="1" x14ac:dyDescent="0.3">
      <c r="A1174" s="209">
        <v>46181</v>
      </c>
      <c r="B1174" s="213" t="s">
        <v>170</v>
      </c>
      <c r="C1174" s="210" t="s">
        <v>183</v>
      </c>
      <c r="D1174" s="211">
        <v>1.61</v>
      </c>
      <c r="E1174" s="210" t="s">
        <v>188</v>
      </c>
    </row>
    <row r="1175" spans="1:5" ht="15.75" thickBot="1" x14ac:dyDescent="0.3">
      <c r="A1175" s="209">
        <v>46181</v>
      </c>
      <c r="B1175" s="213" t="s">
        <v>170</v>
      </c>
      <c r="C1175" s="210" t="s">
        <v>183</v>
      </c>
      <c r="D1175" s="211">
        <v>1.59</v>
      </c>
      <c r="E1175" s="210" t="s">
        <v>188</v>
      </c>
    </row>
    <row r="1176" spans="1:5" ht="15.75" thickBot="1" x14ac:dyDescent="0.3">
      <c r="A1176" s="209">
        <v>46181</v>
      </c>
      <c r="B1176" s="213" t="s">
        <v>170</v>
      </c>
      <c r="C1176" s="210" t="s">
        <v>184</v>
      </c>
      <c r="D1176" s="211">
        <v>1.74</v>
      </c>
      <c r="E1176" s="210" t="s">
        <v>188</v>
      </c>
    </row>
    <row r="1177" spans="1:5" ht="15.75" thickBot="1" x14ac:dyDescent="0.3">
      <c r="A1177" s="209">
        <v>46181</v>
      </c>
      <c r="B1177" s="213" t="s">
        <v>170</v>
      </c>
      <c r="C1177" s="210" t="s">
        <v>182</v>
      </c>
      <c r="D1177" s="211">
        <v>1.53</v>
      </c>
      <c r="E1177" s="210" t="s">
        <v>189</v>
      </c>
    </row>
    <row r="1178" spans="1:5" ht="15.75" thickBot="1" x14ac:dyDescent="0.3">
      <c r="A1178" s="209">
        <v>46181</v>
      </c>
      <c r="B1178" s="213" t="s">
        <v>170</v>
      </c>
      <c r="C1178" s="210" t="s">
        <v>182</v>
      </c>
      <c r="D1178" s="211">
        <v>1.63</v>
      </c>
      <c r="E1178" s="210" t="s">
        <v>188</v>
      </c>
    </row>
    <row r="1179" spans="1:5" ht="15.75" thickBot="1" x14ac:dyDescent="0.3">
      <c r="A1179" s="209">
        <v>46181</v>
      </c>
      <c r="B1179" s="213" t="s">
        <v>170</v>
      </c>
      <c r="C1179" s="210" t="s">
        <v>182</v>
      </c>
      <c r="D1179" s="211">
        <v>1.58</v>
      </c>
      <c r="E1179" s="210" t="s">
        <v>188</v>
      </c>
    </row>
    <row r="1180" spans="1:5" ht="15.75" thickBot="1" x14ac:dyDescent="0.3">
      <c r="A1180" s="209">
        <v>46181</v>
      </c>
      <c r="B1180" s="213" t="s">
        <v>170</v>
      </c>
      <c r="C1180" s="210" t="s">
        <v>187</v>
      </c>
      <c r="D1180" s="211">
        <v>1.58</v>
      </c>
      <c r="E1180" s="210" t="s">
        <v>190</v>
      </c>
    </row>
    <row r="1181" spans="1:5" ht="15.75" thickBot="1" x14ac:dyDescent="0.3">
      <c r="A1181" s="209">
        <v>46181</v>
      </c>
      <c r="B1181" s="213" t="s">
        <v>170</v>
      </c>
      <c r="C1181" s="210" t="s">
        <v>187</v>
      </c>
      <c r="D1181" s="211">
        <v>1.71</v>
      </c>
      <c r="E1181" s="210" t="s">
        <v>188</v>
      </c>
    </row>
    <row r="1182" spans="1:5" ht="15.75" thickBot="1" x14ac:dyDescent="0.3">
      <c r="A1182" s="209">
        <v>46181</v>
      </c>
      <c r="B1182" s="213" t="s">
        <v>170</v>
      </c>
      <c r="C1182" s="210" t="s">
        <v>182</v>
      </c>
      <c r="D1182" s="211">
        <v>1.58</v>
      </c>
      <c r="E1182" s="210" t="s">
        <v>188</v>
      </c>
    </row>
    <row r="1183" spans="1:5" ht="15.75" thickBot="1" x14ac:dyDescent="0.3">
      <c r="A1183" s="209">
        <v>46181</v>
      </c>
      <c r="B1183" s="213" t="s">
        <v>170</v>
      </c>
      <c r="C1183" s="210" t="s">
        <v>182</v>
      </c>
      <c r="D1183" s="211">
        <v>1.55</v>
      </c>
      <c r="E1183" s="210" t="s">
        <v>188</v>
      </c>
    </row>
    <row r="1184" spans="1:5" ht="15.75" thickBot="1" x14ac:dyDescent="0.3">
      <c r="A1184" s="209">
        <v>46181</v>
      </c>
      <c r="B1184" s="213" t="s">
        <v>170</v>
      </c>
      <c r="C1184" s="210" t="s">
        <v>182</v>
      </c>
      <c r="D1184" s="211">
        <v>1.51</v>
      </c>
      <c r="E1184" s="210" t="s">
        <v>188</v>
      </c>
    </row>
    <row r="1185" spans="1:5" ht="15.75" thickBot="1" x14ac:dyDescent="0.3">
      <c r="A1185" s="209">
        <v>46181</v>
      </c>
      <c r="B1185" s="213" t="s">
        <v>170</v>
      </c>
      <c r="C1185" s="210" t="s">
        <v>183</v>
      </c>
      <c r="D1185" s="211">
        <v>1.74</v>
      </c>
      <c r="E1185" s="210" t="s">
        <v>188</v>
      </c>
    </row>
    <row r="1186" spans="1:5" ht="15.75" thickBot="1" x14ac:dyDescent="0.3">
      <c r="A1186" s="209">
        <v>46181</v>
      </c>
      <c r="B1186" s="213" t="s">
        <v>170</v>
      </c>
      <c r="C1186" s="210" t="s">
        <v>182</v>
      </c>
      <c r="D1186" s="211">
        <v>1.59</v>
      </c>
      <c r="E1186" s="210" t="s">
        <v>188</v>
      </c>
    </row>
    <row r="1187" spans="1:5" ht="15.75" thickBot="1" x14ac:dyDescent="0.3">
      <c r="A1187" s="209">
        <v>46181</v>
      </c>
      <c r="B1187" s="213" t="s">
        <v>170</v>
      </c>
      <c r="C1187" s="210" t="s">
        <v>182</v>
      </c>
      <c r="D1187" s="211">
        <v>1.63</v>
      </c>
      <c r="E1187" s="210" t="s">
        <v>188</v>
      </c>
    </row>
    <row r="1188" spans="1:5" ht="15.75" thickBot="1" x14ac:dyDescent="0.3">
      <c r="A1188" s="209">
        <v>46181</v>
      </c>
      <c r="B1188" s="213" t="s">
        <v>170</v>
      </c>
      <c r="C1188" s="210" t="s">
        <v>183</v>
      </c>
      <c r="D1188" s="211">
        <v>1.79</v>
      </c>
      <c r="E1188" s="210" t="s">
        <v>188</v>
      </c>
    </row>
    <row r="1189" spans="1:5" ht="15.75" thickBot="1" x14ac:dyDescent="0.3">
      <c r="A1189" s="209">
        <v>46181</v>
      </c>
      <c r="B1189" s="213" t="s">
        <v>170</v>
      </c>
      <c r="C1189" s="210" t="s">
        <v>183</v>
      </c>
      <c r="D1189" s="211">
        <v>1.66</v>
      </c>
      <c r="E1189" s="210" t="s">
        <v>188</v>
      </c>
    </row>
    <row r="1190" spans="1:5" ht="15.75" thickBot="1" x14ac:dyDescent="0.3">
      <c r="A1190" s="209">
        <v>46181</v>
      </c>
      <c r="B1190" s="213" t="s">
        <v>170</v>
      </c>
      <c r="C1190" s="210" t="s">
        <v>183</v>
      </c>
      <c r="D1190" s="211">
        <v>1.74</v>
      </c>
      <c r="E1190" s="210" t="s">
        <v>188</v>
      </c>
    </row>
    <row r="1191" spans="1:5" ht="15.75" thickBot="1" x14ac:dyDescent="0.3">
      <c r="A1191" s="209">
        <v>46181</v>
      </c>
      <c r="B1191" s="213" t="s">
        <v>170</v>
      </c>
      <c r="C1191" s="210" t="s">
        <v>182</v>
      </c>
      <c r="D1191" s="211">
        <v>1.61</v>
      </c>
      <c r="E1191" s="210" t="s">
        <v>188</v>
      </c>
    </row>
    <row r="1192" spans="1:5" ht="15.75" thickBot="1" x14ac:dyDescent="0.3">
      <c r="A1192" s="209">
        <v>46182</v>
      </c>
      <c r="B1192" s="213" t="s">
        <v>170</v>
      </c>
      <c r="C1192" s="210" t="s">
        <v>182</v>
      </c>
      <c r="D1192" s="211">
        <v>1.69</v>
      </c>
      <c r="E1192" s="210" t="s">
        <v>188</v>
      </c>
    </row>
    <row r="1193" spans="1:5" ht="15.75" thickBot="1" x14ac:dyDescent="0.3">
      <c r="A1193" s="209">
        <v>46182</v>
      </c>
      <c r="B1193" s="213" t="s">
        <v>170</v>
      </c>
      <c r="C1193" s="210" t="s">
        <v>182</v>
      </c>
      <c r="D1193" s="211">
        <v>1.52</v>
      </c>
      <c r="E1193" s="210" t="s">
        <v>188</v>
      </c>
    </row>
    <row r="1194" spans="1:5" ht="15.75" thickBot="1" x14ac:dyDescent="0.3">
      <c r="A1194" s="209">
        <v>46182</v>
      </c>
      <c r="B1194" s="213" t="s">
        <v>170</v>
      </c>
      <c r="C1194" s="210" t="s">
        <v>183</v>
      </c>
      <c r="D1194" s="211">
        <v>1.74</v>
      </c>
      <c r="E1194" s="210" t="s">
        <v>188</v>
      </c>
    </row>
    <row r="1195" spans="1:5" ht="15.75" thickBot="1" x14ac:dyDescent="0.3">
      <c r="A1195" s="209">
        <v>46182</v>
      </c>
      <c r="B1195" s="213" t="s">
        <v>170</v>
      </c>
      <c r="C1195" s="210" t="s">
        <v>184</v>
      </c>
      <c r="D1195" s="211">
        <v>1.87</v>
      </c>
      <c r="E1195" s="210" t="s">
        <v>192</v>
      </c>
    </row>
    <row r="1196" spans="1:5" ht="15.75" thickBot="1" x14ac:dyDescent="0.3">
      <c r="A1196" s="209">
        <v>46182</v>
      </c>
      <c r="B1196" s="213" t="s">
        <v>170</v>
      </c>
      <c r="C1196" s="210" t="s">
        <v>183</v>
      </c>
      <c r="D1196" s="211">
        <v>1.61</v>
      </c>
      <c r="E1196" s="210" t="s">
        <v>188</v>
      </c>
    </row>
    <row r="1197" spans="1:5" ht="15.75" thickBot="1" x14ac:dyDescent="0.3">
      <c r="A1197" s="209">
        <v>46182</v>
      </c>
      <c r="B1197" s="213" t="s">
        <v>170</v>
      </c>
      <c r="C1197" s="210" t="s">
        <v>183</v>
      </c>
      <c r="D1197" s="211">
        <v>1.61</v>
      </c>
      <c r="E1197" s="210" t="s">
        <v>188</v>
      </c>
    </row>
    <row r="1198" spans="1:5" ht="15.75" thickBot="1" x14ac:dyDescent="0.3">
      <c r="A1198" s="209">
        <v>46182</v>
      </c>
      <c r="B1198" s="213" t="s">
        <v>170</v>
      </c>
      <c r="C1198" s="210" t="s">
        <v>183</v>
      </c>
      <c r="D1198" s="211">
        <v>1.61</v>
      </c>
      <c r="E1198" s="210" t="s">
        <v>188</v>
      </c>
    </row>
    <row r="1199" spans="1:5" ht="15.75" thickBot="1" x14ac:dyDescent="0.3">
      <c r="A1199" s="209">
        <v>46182</v>
      </c>
      <c r="B1199" s="213" t="s">
        <v>170</v>
      </c>
      <c r="C1199" s="210" t="s">
        <v>183</v>
      </c>
      <c r="D1199" s="211">
        <v>1.61</v>
      </c>
      <c r="E1199" s="210" t="s">
        <v>188</v>
      </c>
    </row>
    <row r="1200" spans="1:5" ht="15.75" thickBot="1" x14ac:dyDescent="0.3">
      <c r="A1200" s="209">
        <v>46182</v>
      </c>
      <c r="B1200" s="213" t="s">
        <v>170</v>
      </c>
      <c r="C1200" s="210" t="s">
        <v>183</v>
      </c>
      <c r="D1200" s="211">
        <v>1.61</v>
      </c>
      <c r="E1200" s="210" t="s">
        <v>188</v>
      </c>
    </row>
    <row r="1201" spans="1:5" ht="15.75" thickBot="1" x14ac:dyDescent="0.3">
      <c r="A1201" s="209">
        <v>46182</v>
      </c>
      <c r="B1201" s="213" t="s">
        <v>170</v>
      </c>
      <c r="C1201" s="210" t="s">
        <v>183</v>
      </c>
      <c r="D1201" s="211">
        <v>1.59</v>
      </c>
      <c r="E1201" s="210" t="s">
        <v>188</v>
      </c>
    </row>
    <row r="1202" spans="1:5" ht="15.75" thickBot="1" x14ac:dyDescent="0.3">
      <c r="A1202" s="209">
        <v>46182</v>
      </c>
      <c r="B1202" s="213" t="s">
        <v>170</v>
      </c>
      <c r="C1202" s="210" t="s">
        <v>182</v>
      </c>
      <c r="D1202" s="211">
        <v>1.53</v>
      </c>
      <c r="E1202" s="210" t="s">
        <v>188</v>
      </c>
    </row>
    <row r="1203" spans="1:5" ht="15.75" thickBot="1" x14ac:dyDescent="0.3">
      <c r="A1203" s="209">
        <v>46182</v>
      </c>
      <c r="B1203" s="213" t="s">
        <v>170</v>
      </c>
      <c r="C1203" s="210" t="s">
        <v>184</v>
      </c>
      <c r="D1203" s="211">
        <v>1.74</v>
      </c>
      <c r="E1203" s="210" t="s">
        <v>188</v>
      </c>
    </row>
    <row r="1204" spans="1:5" ht="15.75" thickBot="1" x14ac:dyDescent="0.3">
      <c r="A1204" s="209">
        <v>46182</v>
      </c>
      <c r="B1204" s="213" t="s">
        <v>170</v>
      </c>
      <c r="C1204" s="210" t="s">
        <v>182</v>
      </c>
      <c r="D1204" s="211">
        <v>1.63</v>
      </c>
      <c r="E1204" s="210" t="s">
        <v>188</v>
      </c>
    </row>
    <row r="1205" spans="1:5" ht="15.75" thickBot="1" x14ac:dyDescent="0.3">
      <c r="A1205" s="209">
        <v>46182</v>
      </c>
      <c r="B1205" s="213" t="s">
        <v>170</v>
      </c>
      <c r="C1205" s="210" t="s">
        <v>182</v>
      </c>
      <c r="D1205" s="211">
        <v>1.58</v>
      </c>
      <c r="E1205" s="210" t="s">
        <v>188</v>
      </c>
    </row>
    <row r="1206" spans="1:5" ht="15.75" thickBot="1" x14ac:dyDescent="0.3">
      <c r="A1206" s="209">
        <v>46182</v>
      </c>
      <c r="B1206" s="213" t="s">
        <v>170</v>
      </c>
      <c r="C1206" s="210" t="s">
        <v>187</v>
      </c>
      <c r="D1206" s="211">
        <v>1.71</v>
      </c>
      <c r="E1206" s="210" t="s">
        <v>188</v>
      </c>
    </row>
    <row r="1207" spans="1:5" ht="15.75" thickBot="1" x14ac:dyDescent="0.3">
      <c r="A1207" s="209">
        <v>46182</v>
      </c>
      <c r="B1207" s="213" t="s">
        <v>170</v>
      </c>
      <c r="C1207" s="210" t="s">
        <v>182</v>
      </c>
      <c r="D1207" s="211">
        <v>1.58</v>
      </c>
      <c r="E1207" s="210" t="s">
        <v>188</v>
      </c>
    </row>
    <row r="1208" spans="1:5" ht="15.75" thickBot="1" x14ac:dyDescent="0.3">
      <c r="A1208" s="209">
        <v>46182</v>
      </c>
      <c r="B1208" s="213" t="s">
        <v>170</v>
      </c>
      <c r="C1208" s="210" t="s">
        <v>182</v>
      </c>
      <c r="D1208" s="211">
        <v>1.55</v>
      </c>
      <c r="E1208" s="210" t="s">
        <v>188</v>
      </c>
    </row>
    <row r="1209" spans="1:5" ht="15.75" thickBot="1" x14ac:dyDescent="0.3">
      <c r="A1209" s="209">
        <v>46182</v>
      </c>
      <c r="B1209" s="213" t="s">
        <v>170</v>
      </c>
      <c r="C1209" s="210" t="s">
        <v>182</v>
      </c>
      <c r="D1209" s="211">
        <v>1.51</v>
      </c>
      <c r="E1209" s="210" t="s">
        <v>188</v>
      </c>
    </row>
    <row r="1210" spans="1:5" ht="15.75" thickBot="1" x14ac:dyDescent="0.3">
      <c r="A1210" s="209">
        <v>46182</v>
      </c>
      <c r="B1210" s="213" t="s">
        <v>170</v>
      </c>
      <c r="C1210" s="210" t="s">
        <v>182</v>
      </c>
      <c r="D1210" s="211">
        <v>1.6</v>
      </c>
      <c r="E1210" s="210" t="s">
        <v>188</v>
      </c>
    </row>
    <row r="1211" spans="1:5" ht="15.75" thickBot="1" x14ac:dyDescent="0.3">
      <c r="A1211" s="209">
        <v>46182</v>
      </c>
      <c r="B1211" s="213" t="s">
        <v>170</v>
      </c>
      <c r="C1211" s="210" t="s">
        <v>182</v>
      </c>
      <c r="D1211" s="211">
        <v>1.59</v>
      </c>
      <c r="E1211" s="210" t="s">
        <v>188</v>
      </c>
    </row>
    <row r="1212" spans="1:5" ht="15.75" thickBot="1" x14ac:dyDescent="0.3">
      <c r="A1212" s="209">
        <v>46182</v>
      </c>
      <c r="B1212" s="213" t="s">
        <v>170</v>
      </c>
      <c r="C1212" s="210" t="s">
        <v>183</v>
      </c>
      <c r="D1212" s="211">
        <v>1.79</v>
      </c>
      <c r="E1212" s="210" t="s">
        <v>188</v>
      </c>
    </row>
    <row r="1213" spans="1:5" ht="15.75" thickBot="1" x14ac:dyDescent="0.3">
      <c r="A1213" s="209">
        <v>46182</v>
      </c>
      <c r="B1213" s="213" t="s">
        <v>170</v>
      </c>
      <c r="C1213" s="210" t="s">
        <v>183</v>
      </c>
      <c r="D1213" s="211">
        <v>1.66</v>
      </c>
      <c r="E1213" s="210" t="s">
        <v>188</v>
      </c>
    </row>
    <row r="1214" spans="1:5" ht="15.75" thickBot="1" x14ac:dyDescent="0.3">
      <c r="A1214" s="209">
        <v>46182</v>
      </c>
      <c r="B1214" s="213" t="s">
        <v>170</v>
      </c>
      <c r="C1214" s="210" t="s">
        <v>183</v>
      </c>
      <c r="D1214" s="211">
        <v>1.74</v>
      </c>
      <c r="E1214" s="210" t="s">
        <v>188</v>
      </c>
    </row>
    <row r="1215" spans="1:5" ht="15.75" thickBot="1" x14ac:dyDescent="0.3">
      <c r="A1215" s="209">
        <v>46182</v>
      </c>
      <c r="B1215" s="213" t="s">
        <v>170</v>
      </c>
      <c r="C1215" s="210" t="s">
        <v>182</v>
      </c>
      <c r="D1215" s="211">
        <v>1.63</v>
      </c>
      <c r="E1215" s="210" t="s">
        <v>188</v>
      </c>
    </row>
    <row r="1216" spans="1:5" ht="15.75" thickBot="1" x14ac:dyDescent="0.3">
      <c r="A1216" s="209">
        <v>46182</v>
      </c>
      <c r="B1216" s="213" t="s">
        <v>170</v>
      </c>
      <c r="C1216" s="210" t="s">
        <v>182</v>
      </c>
      <c r="D1216" s="211">
        <v>1.61</v>
      </c>
      <c r="E1216" s="210" t="s">
        <v>188</v>
      </c>
    </row>
    <row r="1217" spans="1:5" ht="15.75" thickBot="1" x14ac:dyDescent="0.3">
      <c r="A1217" s="209">
        <v>46182</v>
      </c>
      <c r="B1217" s="213" t="s">
        <v>170</v>
      </c>
      <c r="C1217" s="210" t="s">
        <v>185</v>
      </c>
      <c r="D1217" s="211">
        <v>1.58</v>
      </c>
      <c r="E1217" s="210" t="s">
        <v>188</v>
      </c>
    </row>
    <row r="1218" spans="1:5" ht="15.75" thickBot="1" x14ac:dyDescent="0.3">
      <c r="A1218" s="209">
        <v>46182</v>
      </c>
      <c r="B1218" s="213" t="s">
        <v>170</v>
      </c>
      <c r="C1218" s="210" t="s">
        <v>183</v>
      </c>
      <c r="D1218" s="211">
        <v>1.79</v>
      </c>
      <c r="E1218" s="210" t="s">
        <v>188</v>
      </c>
    </row>
    <row r="1219" spans="1:5" ht="15.75" thickBot="1" x14ac:dyDescent="0.3">
      <c r="A1219" s="209">
        <v>46182</v>
      </c>
      <c r="B1219" s="213" t="s">
        <v>170</v>
      </c>
      <c r="C1219" s="210" t="s">
        <v>182</v>
      </c>
      <c r="D1219" s="211">
        <v>1.63</v>
      </c>
      <c r="E1219" s="210" t="s">
        <v>188</v>
      </c>
    </row>
    <row r="1220" spans="1:5" ht="15.75" thickBot="1" x14ac:dyDescent="0.3">
      <c r="A1220" s="209">
        <v>46183</v>
      </c>
      <c r="B1220" s="213" t="s">
        <v>170</v>
      </c>
      <c r="C1220" s="210" t="s">
        <v>182</v>
      </c>
      <c r="D1220" s="211">
        <v>1.69</v>
      </c>
      <c r="E1220" s="210" t="s">
        <v>188</v>
      </c>
    </row>
    <row r="1221" spans="1:5" ht="15.75" thickBot="1" x14ac:dyDescent="0.3">
      <c r="A1221" s="209">
        <v>46183</v>
      </c>
      <c r="B1221" s="213" t="s">
        <v>170</v>
      </c>
      <c r="C1221" s="210" t="s">
        <v>182</v>
      </c>
      <c r="D1221" s="211">
        <v>1.52</v>
      </c>
      <c r="E1221" s="210" t="s">
        <v>188</v>
      </c>
    </row>
    <row r="1222" spans="1:5" ht="15.75" thickBot="1" x14ac:dyDescent="0.3">
      <c r="A1222" s="209">
        <v>46183</v>
      </c>
      <c r="B1222" s="213" t="s">
        <v>170</v>
      </c>
      <c r="C1222" s="210" t="s">
        <v>183</v>
      </c>
      <c r="D1222" s="211">
        <v>1.74</v>
      </c>
      <c r="E1222" s="210" t="s">
        <v>188</v>
      </c>
    </row>
    <row r="1223" spans="1:5" ht="15.75" thickBot="1" x14ac:dyDescent="0.3">
      <c r="A1223" s="209">
        <v>46183</v>
      </c>
      <c r="B1223" s="213" t="s">
        <v>170</v>
      </c>
      <c r="C1223" s="210" t="s">
        <v>184</v>
      </c>
      <c r="D1223" s="211">
        <v>1.87</v>
      </c>
      <c r="E1223" s="210" t="s">
        <v>192</v>
      </c>
    </row>
    <row r="1224" spans="1:5" ht="15.75" thickBot="1" x14ac:dyDescent="0.3">
      <c r="A1224" s="209">
        <v>46183</v>
      </c>
      <c r="B1224" s="213" t="s">
        <v>170</v>
      </c>
      <c r="C1224" s="210" t="s">
        <v>183</v>
      </c>
      <c r="D1224" s="211">
        <v>1.61</v>
      </c>
      <c r="E1224" s="210" t="s">
        <v>188</v>
      </c>
    </row>
    <row r="1225" spans="1:5" ht="15.75" thickBot="1" x14ac:dyDescent="0.3">
      <c r="A1225" s="209">
        <v>46183</v>
      </c>
      <c r="B1225" s="213" t="s">
        <v>170</v>
      </c>
      <c r="C1225" s="210" t="s">
        <v>183</v>
      </c>
      <c r="D1225" s="211">
        <v>1.61</v>
      </c>
      <c r="E1225" s="210" t="s">
        <v>188</v>
      </c>
    </row>
    <row r="1226" spans="1:5" ht="15.75" thickBot="1" x14ac:dyDescent="0.3">
      <c r="A1226" s="209">
        <v>46183</v>
      </c>
      <c r="B1226" s="213" t="s">
        <v>170</v>
      </c>
      <c r="C1226" s="210" t="s">
        <v>183</v>
      </c>
      <c r="D1226" s="211">
        <v>1.61</v>
      </c>
      <c r="E1226" s="210" t="s">
        <v>188</v>
      </c>
    </row>
    <row r="1227" spans="1:5" ht="15.75" thickBot="1" x14ac:dyDescent="0.3">
      <c r="A1227" s="209">
        <v>46183</v>
      </c>
      <c r="B1227" s="213" t="s">
        <v>170</v>
      </c>
      <c r="C1227" s="210" t="s">
        <v>183</v>
      </c>
      <c r="D1227" s="211">
        <v>1.56</v>
      </c>
      <c r="E1227" s="210" t="s">
        <v>188</v>
      </c>
    </row>
    <row r="1228" spans="1:5" ht="15.75" thickBot="1" x14ac:dyDescent="0.3">
      <c r="A1228" s="209">
        <v>46183</v>
      </c>
      <c r="B1228" s="213" t="s">
        <v>170</v>
      </c>
      <c r="C1228" s="210" t="s">
        <v>183</v>
      </c>
      <c r="D1228" s="211">
        <v>1.61</v>
      </c>
      <c r="E1228" s="210" t="s">
        <v>188</v>
      </c>
    </row>
    <row r="1229" spans="1:5" ht="15.75" thickBot="1" x14ac:dyDescent="0.3">
      <c r="A1229" s="209">
        <v>46183</v>
      </c>
      <c r="B1229" s="213" t="s">
        <v>170</v>
      </c>
      <c r="C1229" s="210" t="s">
        <v>183</v>
      </c>
      <c r="D1229" s="211">
        <v>1.61</v>
      </c>
      <c r="E1229" s="210" t="s">
        <v>188</v>
      </c>
    </row>
    <row r="1230" spans="1:5" ht="15.75" thickBot="1" x14ac:dyDescent="0.3">
      <c r="A1230" s="209">
        <v>46183</v>
      </c>
      <c r="B1230" s="213" t="s">
        <v>170</v>
      </c>
      <c r="C1230" s="210" t="s">
        <v>182</v>
      </c>
      <c r="D1230" s="211">
        <v>1.53</v>
      </c>
      <c r="E1230" s="210" t="s">
        <v>188</v>
      </c>
    </row>
    <row r="1231" spans="1:5" ht="15.75" thickBot="1" x14ac:dyDescent="0.3">
      <c r="A1231" s="209">
        <v>46183</v>
      </c>
      <c r="B1231" s="213" t="s">
        <v>170</v>
      </c>
      <c r="C1231" s="210" t="s">
        <v>184</v>
      </c>
      <c r="D1231" s="211">
        <v>1.74</v>
      </c>
      <c r="E1231" s="210" t="s">
        <v>188</v>
      </c>
    </row>
    <row r="1232" spans="1:5" ht="15.75" thickBot="1" x14ac:dyDescent="0.3">
      <c r="A1232" s="209">
        <v>46183</v>
      </c>
      <c r="B1232" s="213" t="s">
        <v>170</v>
      </c>
      <c r="C1232" s="210" t="s">
        <v>182</v>
      </c>
      <c r="D1232" s="211">
        <v>1.63</v>
      </c>
      <c r="E1232" s="210" t="s">
        <v>188</v>
      </c>
    </row>
    <row r="1233" spans="1:5" ht="15.75" thickBot="1" x14ac:dyDescent="0.3">
      <c r="A1233" s="209">
        <v>46183</v>
      </c>
      <c r="B1233" s="213" t="s">
        <v>170</v>
      </c>
      <c r="C1233" s="210" t="s">
        <v>182</v>
      </c>
      <c r="D1233" s="211">
        <v>1.58</v>
      </c>
      <c r="E1233" s="210" t="s">
        <v>188</v>
      </c>
    </row>
    <row r="1234" spans="1:5" ht="15.75" thickBot="1" x14ac:dyDescent="0.3">
      <c r="A1234" s="209">
        <v>46183</v>
      </c>
      <c r="B1234" s="213" t="s">
        <v>170</v>
      </c>
      <c r="C1234" s="210" t="s">
        <v>187</v>
      </c>
      <c r="D1234" s="211">
        <v>1.71</v>
      </c>
      <c r="E1234" s="210" t="s">
        <v>188</v>
      </c>
    </row>
    <row r="1235" spans="1:5" ht="15.75" thickBot="1" x14ac:dyDescent="0.3">
      <c r="A1235" s="209">
        <v>46183</v>
      </c>
      <c r="B1235" s="213" t="s">
        <v>170</v>
      </c>
      <c r="C1235" s="210" t="s">
        <v>182</v>
      </c>
      <c r="D1235" s="211">
        <v>1.58</v>
      </c>
      <c r="E1235" s="210" t="s">
        <v>188</v>
      </c>
    </row>
    <row r="1236" spans="1:5" ht="15.75" thickBot="1" x14ac:dyDescent="0.3">
      <c r="A1236" s="209">
        <v>46183</v>
      </c>
      <c r="B1236" s="213" t="s">
        <v>170</v>
      </c>
      <c r="C1236" s="210" t="s">
        <v>182</v>
      </c>
      <c r="D1236" s="211">
        <v>1.55</v>
      </c>
      <c r="E1236" s="210" t="s">
        <v>188</v>
      </c>
    </row>
    <row r="1237" spans="1:5" ht="15.75" thickBot="1" x14ac:dyDescent="0.3">
      <c r="A1237" s="209">
        <v>46183</v>
      </c>
      <c r="B1237" s="213" t="s">
        <v>170</v>
      </c>
      <c r="C1237" s="210" t="s">
        <v>182</v>
      </c>
      <c r="D1237" s="211">
        <v>1.51</v>
      </c>
      <c r="E1237" s="210" t="s">
        <v>188</v>
      </c>
    </row>
    <row r="1238" spans="1:5" ht="15.75" thickBot="1" x14ac:dyDescent="0.3">
      <c r="A1238" s="209">
        <v>46183</v>
      </c>
      <c r="B1238" s="213" t="s">
        <v>170</v>
      </c>
      <c r="C1238" s="210" t="s">
        <v>182</v>
      </c>
      <c r="D1238" s="211">
        <v>1.6</v>
      </c>
      <c r="E1238" s="210" t="s">
        <v>188</v>
      </c>
    </row>
    <row r="1239" spans="1:5" ht="15.75" thickBot="1" x14ac:dyDescent="0.3">
      <c r="A1239" s="209">
        <v>46183</v>
      </c>
      <c r="B1239" s="213" t="s">
        <v>170</v>
      </c>
      <c r="C1239" s="210" t="s">
        <v>182</v>
      </c>
      <c r="D1239" s="211">
        <v>1.59</v>
      </c>
      <c r="E1239" s="210" t="s">
        <v>188</v>
      </c>
    </row>
    <row r="1240" spans="1:5" ht="15.75" thickBot="1" x14ac:dyDescent="0.3">
      <c r="A1240" s="209">
        <v>46183</v>
      </c>
      <c r="B1240" s="213" t="s">
        <v>170</v>
      </c>
      <c r="C1240" s="210" t="s">
        <v>183</v>
      </c>
      <c r="D1240" s="211">
        <v>1.79</v>
      </c>
      <c r="E1240" s="210" t="s">
        <v>188</v>
      </c>
    </row>
    <row r="1241" spans="1:5" ht="15.75" thickBot="1" x14ac:dyDescent="0.3">
      <c r="A1241" s="209">
        <v>46183</v>
      </c>
      <c r="B1241" s="213" t="s">
        <v>170</v>
      </c>
      <c r="C1241" s="210" t="s">
        <v>183</v>
      </c>
      <c r="D1241" s="211">
        <v>1.74</v>
      </c>
      <c r="E1241" s="210" t="s">
        <v>188</v>
      </c>
    </row>
    <row r="1242" spans="1:5" ht="15.75" thickBot="1" x14ac:dyDescent="0.3">
      <c r="A1242" s="209">
        <v>46183</v>
      </c>
      <c r="B1242" s="213" t="s">
        <v>170</v>
      </c>
      <c r="C1242" s="210" t="s">
        <v>183</v>
      </c>
      <c r="D1242" s="211">
        <v>1.66</v>
      </c>
      <c r="E1242" s="210" t="s">
        <v>188</v>
      </c>
    </row>
    <row r="1243" spans="1:5" ht="15.75" thickBot="1" x14ac:dyDescent="0.3">
      <c r="A1243" s="209">
        <v>46183</v>
      </c>
      <c r="B1243" s="213" t="s">
        <v>170</v>
      </c>
      <c r="C1243" s="210" t="s">
        <v>182</v>
      </c>
      <c r="D1243" s="211">
        <v>1.63</v>
      </c>
      <c r="E1243" s="210" t="s">
        <v>188</v>
      </c>
    </row>
    <row r="1244" spans="1:5" ht="15.75" thickBot="1" x14ac:dyDescent="0.3">
      <c r="A1244" s="209">
        <v>46183</v>
      </c>
      <c r="B1244" s="213" t="s">
        <v>170</v>
      </c>
      <c r="C1244" s="210" t="s">
        <v>182</v>
      </c>
      <c r="D1244" s="211">
        <v>1.61</v>
      </c>
      <c r="E1244" s="210" t="s">
        <v>188</v>
      </c>
    </row>
    <row r="1245" spans="1:5" ht="15.75" thickBot="1" x14ac:dyDescent="0.3">
      <c r="A1245" s="209">
        <v>46183</v>
      </c>
      <c r="B1245" s="213" t="s">
        <v>170</v>
      </c>
      <c r="C1245" s="210" t="s">
        <v>185</v>
      </c>
      <c r="D1245" s="211">
        <v>1.58</v>
      </c>
      <c r="E1245" s="210" t="s">
        <v>188</v>
      </c>
    </row>
    <row r="1246" spans="1:5" ht="15.75" thickBot="1" x14ac:dyDescent="0.3">
      <c r="A1246" s="209">
        <v>46183</v>
      </c>
      <c r="B1246" s="213" t="s">
        <v>170</v>
      </c>
      <c r="C1246" s="210" t="s">
        <v>183</v>
      </c>
      <c r="D1246" s="211">
        <v>1.79</v>
      </c>
      <c r="E1246" s="210" t="s">
        <v>188</v>
      </c>
    </row>
    <row r="1247" spans="1:5" ht="15.75" thickBot="1" x14ac:dyDescent="0.3">
      <c r="A1247" s="209">
        <v>46184</v>
      </c>
      <c r="B1247" s="213" t="s">
        <v>170</v>
      </c>
      <c r="C1247" s="210" t="s">
        <v>182</v>
      </c>
      <c r="D1247" s="211">
        <v>1.69</v>
      </c>
      <c r="E1247" s="210" t="s">
        <v>188</v>
      </c>
    </row>
    <row r="1248" spans="1:5" ht="15.75" thickBot="1" x14ac:dyDescent="0.3">
      <c r="A1248" s="209">
        <v>46184</v>
      </c>
      <c r="B1248" s="213" t="s">
        <v>170</v>
      </c>
      <c r="C1248" s="210" t="s">
        <v>182</v>
      </c>
      <c r="D1248" s="211">
        <v>1.52</v>
      </c>
      <c r="E1248" s="210" t="s">
        <v>188</v>
      </c>
    </row>
    <row r="1249" spans="1:5" ht="15.75" thickBot="1" x14ac:dyDescent="0.3">
      <c r="A1249" s="209">
        <v>46184</v>
      </c>
      <c r="B1249" s="213" t="s">
        <v>170</v>
      </c>
      <c r="C1249" s="210" t="s">
        <v>183</v>
      </c>
      <c r="D1249" s="211">
        <v>1.74</v>
      </c>
      <c r="E1249" s="210" t="s">
        <v>188</v>
      </c>
    </row>
    <row r="1250" spans="1:5" ht="15.75" thickBot="1" x14ac:dyDescent="0.3">
      <c r="A1250" s="209">
        <v>46184</v>
      </c>
      <c r="B1250" s="213" t="s">
        <v>170</v>
      </c>
      <c r="C1250" s="210" t="s">
        <v>184</v>
      </c>
      <c r="D1250" s="211">
        <v>1.87</v>
      </c>
      <c r="E1250" s="210" t="s">
        <v>192</v>
      </c>
    </row>
    <row r="1251" spans="1:5" ht="15.75" thickBot="1" x14ac:dyDescent="0.3">
      <c r="A1251" s="209">
        <v>46184</v>
      </c>
      <c r="B1251" s="213" t="s">
        <v>170</v>
      </c>
      <c r="C1251" s="210" t="s">
        <v>183</v>
      </c>
      <c r="D1251" s="211">
        <v>1.61</v>
      </c>
      <c r="E1251" s="210" t="s">
        <v>188</v>
      </c>
    </row>
    <row r="1252" spans="1:5" ht="15.75" thickBot="1" x14ac:dyDescent="0.3">
      <c r="A1252" s="209">
        <v>46184</v>
      </c>
      <c r="B1252" s="213" t="s">
        <v>170</v>
      </c>
      <c r="C1252" s="210" t="s">
        <v>183</v>
      </c>
      <c r="D1252" s="211">
        <v>1.61</v>
      </c>
      <c r="E1252" s="210" t="s">
        <v>188</v>
      </c>
    </row>
    <row r="1253" spans="1:5" ht="15.75" thickBot="1" x14ac:dyDescent="0.3">
      <c r="A1253" s="209">
        <v>46184</v>
      </c>
      <c r="B1253" s="213" t="s">
        <v>170</v>
      </c>
      <c r="C1253" s="210" t="s">
        <v>183</v>
      </c>
      <c r="D1253" s="211">
        <v>1.61</v>
      </c>
      <c r="E1253" s="210" t="s">
        <v>188</v>
      </c>
    </row>
    <row r="1254" spans="1:5" ht="15.75" thickBot="1" x14ac:dyDescent="0.3">
      <c r="A1254" s="209">
        <v>46184</v>
      </c>
      <c r="B1254" s="213" t="s">
        <v>170</v>
      </c>
      <c r="C1254" s="210" t="s">
        <v>183</v>
      </c>
      <c r="D1254" s="211">
        <v>1.56</v>
      </c>
      <c r="E1254" s="210" t="s">
        <v>188</v>
      </c>
    </row>
    <row r="1255" spans="1:5" ht="15.75" thickBot="1" x14ac:dyDescent="0.3">
      <c r="A1255" s="209">
        <v>46184</v>
      </c>
      <c r="B1255" s="213" t="s">
        <v>170</v>
      </c>
      <c r="C1255" s="210" t="s">
        <v>183</v>
      </c>
      <c r="D1255" s="211">
        <v>1.61</v>
      </c>
      <c r="E1255" s="210" t="s">
        <v>188</v>
      </c>
    </row>
    <row r="1256" spans="1:5" ht="15.75" thickBot="1" x14ac:dyDescent="0.3">
      <c r="A1256" s="209">
        <v>46184</v>
      </c>
      <c r="B1256" s="213" t="s">
        <v>170</v>
      </c>
      <c r="C1256" s="210" t="s">
        <v>183</v>
      </c>
      <c r="D1256" s="211">
        <v>1.61</v>
      </c>
      <c r="E1256" s="210" t="s">
        <v>188</v>
      </c>
    </row>
    <row r="1257" spans="1:5" ht="15.75" thickBot="1" x14ac:dyDescent="0.3">
      <c r="A1257" s="209">
        <v>46184</v>
      </c>
      <c r="B1257" s="213" t="s">
        <v>170</v>
      </c>
      <c r="C1257" s="210" t="s">
        <v>183</v>
      </c>
      <c r="D1257" s="211">
        <v>1.59</v>
      </c>
      <c r="E1257" s="210" t="s">
        <v>188</v>
      </c>
    </row>
    <row r="1258" spans="1:5" ht="15.75" thickBot="1" x14ac:dyDescent="0.3">
      <c r="A1258" s="209">
        <v>46184</v>
      </c>
      <c r="B1258" s="213" t="s">
        <v>170</v>
      </c>
      <c r="C1258" s="210" t="s">
        <v>182</v>
      </c>
      <c r="D1258" s="211">
        <v>1.53</v>
      </c>
      <c r="E1258" s="210" t="s">
        <v>188</v>
      </c>
    </row>
    <row r="1259" spans="1:5" ht="15.75" thickBot="1" x14ac:dyDescent="0.3">
      <c r="A1259" s="209">
        <v>46184</v>
      </c>
      <c r="B1259" s="213" t="s">
        <v>170</v>
      </c>
      <c r="C1259" s="210" t="s">
        <v>184</v>
      </c>
      <c r="D1259" s="211">
        <v>1.74</v>
      </c>
      <c r="E1259" s="210" t="s">
        <v>188</v>
      </c>
    </row>
    <row r="1260" spans="1:5" ht="15.75" thickBot="1" x14ac:dyDescent="0.3">
      <c r="A1260" s="209">
        <v>46184</v>
      </c>
      <c r="B1260" s="213" t="s">
        <v>170</v>
      </c>
      <c r="C1260" s="210" t="s">
        <v>182</v>
      </c>
      <c r="D1260" s="211">
        <v>1.63</v>
      </c>
      <c r="E1260" s="210" t="s">
        <v>188</v>
      </c>
    </row>
    <row r="1261" spans="1:5" ht="15.75" thickBot="1" x14ac:dyDescent="0.3">
      <c r="A1261" s="209">
        <v>46184</v>
      </c>
      <c r="B1261" s="213" t="s">
        <v>170</v>
      </c>
      <c r="C1261" s="210" t="s">
        <v>182</v>
      </c>
      <c r="D1261" s="211">
        <v>1.58</v>
      </c>
      <c r="E1261" s="210" t="s">
        <v>188</v>
      </c>
    </row>
    <row r="1262" spans="1:5" ht="15.75" thickBot="1" x14ac:dyDescent="0.3">
      <c r="A1262" s="209">
        <v>46184</v>
      </c>
      <c r="B1262" s="213" t="s">
        <v>170</v>
      </c>
      <c r="C1262" s="210" t="s">
        <v>187</v>
      </c>
      <c r="D1262" s="211">
        <v>1.71</v>
      </c>
      <c r="E1262" s="210" t="s">
        <v>188</v>
      </c>
    </row>
    <row r="1263" spans="1:5" ht="15.75" thickBot="1" x14ac:dyDescent="0.3">
      <c r="A1263" s="209">
        <v>46184</v>
      </c>
      <c r="B1263" s="213" t="s">
        <v>170</v>
      </c>
      <c r="C1263" s="210" t="s">
        <v>182</v>
      </c>
      <c r="D1263" s="211">
        <v>1.58</v>
      </c>
      <c r="E1263" s="210" t="s">
        <v>188</v>
      </c>
    </row>
    <row r="1264" spans="1:5" ht="15.75" thickBot="1" x14ac:dyDescent="0.3">
      <c r="A1264" s="209">
        <v>46184</v>
      </c>
      <c r="B1264" s="213" t="s">
        <v>170</v>
      </c>
      <c r="C1264" s="210" t="s">
        <v>182</v>
      </c>
      <c r="D1264" s="211">
        <v>1.55</v>
      </c>
      <c r="E1264" s="210" t="s">
        <v>188</v>
      </c>
    </row>
    <row r="1265" spans="1:5" ht="15.75" thickBot="1" x14ac:dyDescent="0.3">
      <c r="A1265" s="209">
        <v>46184</v>
      </c>
      <c r="B1265" s="213" t="s">
        <v>170</v>
      </c>
      <c r="C1265" s="210" t="s">
        <v>182</v>
      </c>
      <c r="D1265" s="211">
        <v>1.6</v>
      </c>
      <c r="E1265" s="210" t="s">
        <v>188</v>
      </c>
    </row>
    <row r="1266" spans="1:5" ht="15.75" thickBot="1" x14ac:dyDescent="0.3">
      <c r="A1266" s="209">
        <v>46184</v>
      </c>
      <c r="B1266" s="213" t="s">
        <v>170</v>
      </c>
      <c r="C1266" s="210" t="s">
        <v>182</v>
      </c>
      <c r="D1266" s="211">
        <v>1.59</v>
      </c>
      <c r="E1266" s="210" t="s">
        <v>188</v>
      </c>
    </row>
    <row r="1267" spans="1:5" ht="15.75" thickBot="1" x14ac:dyDescent="0.3">
      <c r="A1267" s="209">
        <v>46184</v>
      </c>
      <c r="B1267" s="213" t="s">
        <v>170</v>
      </c>
      <c r="C1267" s="210" t="s">
        <v>183</v>
      </c>
      <c r="D1267" s="211">
        <v>1.79</v>
      </c>
      <c r="E1267" s="210" t="s">
        <v>188</v>
      </c>
    </row>
    <row r="1268" spans="1:5" ht="15.75" thickBot="1" x14ac:dyDescent="0.3">
      <c r="A1268" s="209">
        <v>46184</v>
      </c>
      <c r="B1268" s="213" t="s">
        <v>170</v>
      </c>
      <c r="C1268" s="210" t="s">
        <v>183</v>
      </c>
      <c r="D1268" s="211">
        <v>1.66</v>
      </c>
      <c r="E1268" s="210" t="s">
        <v>188</v>
      </c>
    </row>
    <row r="1269" spans="1:5" ht="15.75" thickBot="1" x14ac:dyDescent="0.3">
      <c r="A1269" s="209">
        <v>46184</v>
      </c>
      <c r="B1269" s="213" t="s">
        <v>170</v>
      </c>
      <c r="C1269" s="210" t="s">
        <v>183</v>
      </c>
      <c r="D1269" s="211">
        <v>1.74</v>
      </c>
      <c r="E1269" s="210" t="s">
        <v>188</v>
      </c>
    </row>
    <row r="1270" spans="1:5" ht="15.75" thickBot="1" x14ac:dyDescent="0.3">
      <c r="A1270" s="209">
        <v>46184</v>
      </c>
      <c r="B1270" s="213" t="s">
        <v>170</v>
      </c>
      <c r="C1270" s="210" t="s">
        <v>182</v>
      </c>
      <c r="D1270" s="211">
        <v>1.63</v>
      </c>
      <c r="E1270" s="210" t="s">
        <v>188</v>
      </c>
    </row>
    <row r="1271" spans="1:5" ht="15.75" thickBot="1" x14ac:dyDescent="0.3">
      <c r="A1271" s="209">
        <v>46184</v>
      </c>
      <c r="B1271" s="213" t="s">
        <v>170</v>
      </c>
      <c r="C1271" s="210" t="s">
        <v>185</v>
      </c>
      <c r="D1271" s="211">
        <v>1.58</v>
      </c>
      <c r="E1271" s="210" t="s">
        <v>188</v>
      </c>
    </row>
    <row r="1272" spans="1:5" ht="15.75" thickBot="1" x14ac:dyDescent="0.3">
      <c r="A1272" s="209">
        <v>46184</v>
      </c>
      <c r="B1272" s="213" t="s">
        <v>170</v>
      </c>
      <c r="C1272" s="210" t="s">
        <v>182</v>
      </c>
      <c r="D1272" s="211">
        <v>1.61</v>
      </c>
      <c r="E1272" s="210" t="s">
        <v>188</v>
      </c>
    </row>
    <row r="1273" spans="1:5" ht="15.75" thickBot="1" x14ac:dyDescent="0.3">
      <c r="A1273" s="209">
        <v>46184</v>
      </c>
      <c r="B1273" s="213" t="s">
        <v>170</v>
      </c>
      <c r="C1273" s="210" t="s">
        <v>183</v>
      </c>
      <c r="D1273" s="211">
        <v>1.79</v>
      </c>
      <c r="E1273" s="210" t="s">
        <v>188</v>
      </c>
    </row>
    <row r="1274" spans="1:5" ht="15.75" thickBot="1" x14ac:dyDescent="0.3">
      <c r="A1274" s="209">
        <v>46184</v>
      </c>
      <c r="B1274" s="213" t="s">
        <v>170</v>
      </c>
      <c r="C1274" s="210" t="s">
        <v>182</v>
      </c>
      <c r="D1274" s="211">
        <v>1.63</v>
      </c>
      <c r="E1274" s="210" t="s">
        <v>188</v>
      </c>
    </row>
    <row r="1275" spans="1:5" ht="15.75" thickBot="1" x14ac:dyDescent="0.3">
      <c r="A1275" s="209">
        <v>46185</v>
      </c>
      <c r="B1275" s="213" t="s">
        <v>170</v>
      </c>
      <c r="C1275" s="210" t="s">
        <v>182</v>
      </c>
      <c r="D1275" s="211">
        <v>1.69</v>
      </c>
      <c r="E1275" s="210" t="s">
        <v>188</v>
      </c>
    </row>
    <row r="1276" spans="1:5" ht="15.75" thickBot="1" x14ac:dyDescent="0.3">
      <c r="A1276" s="209">
        <v>46185</v>
      </c>
      <c r="B1276" s="213" t="s">
        <v>170</v>
      </c>
      <c r="C1276" s="210" t="s">
        <v>182</v>
      </c>
      <c r="D1276" s="211">
        <v>1.52</v>
      </c>
      <c r="E1276" s="210" t="s">
        <v>188</v>
      </c>
    </row>
    <row r="1277" spans="1:5" ht="15.75" thickBot="1" x14ac:dyDescent="0.3">
      <c r="A1277" s="209">
        <v>46185</v>
      </c>
      <c r="B1277" s="213" t="s">
        <v>170</v>
      </c>
      <c r="C1277" s="210" t="s">
        <v>183</v>
      </c>
      <c r="D1277" s="211">
        <v>1.74</v>
      </c>
      <c r="E1277" s="210" t="s">
        <v>188</v>
      </c>
    </row>
    <row r="1278" spans="1:5" ht="15.75" thickBot="1" x14ac:dyDescent="0.3">
      <c r="A1278" s="209">
        <v>46185</v>
      </c>
      <c r="B1278" s="213" t="s">
        <v>170</v>
      </c>
      <c r="C1278" s="210" t="s">
        <v>184</v>
      </c>
      <c r="D1278" s="211">
        <v>1.87</v>
      </c>
      <c r="E1278" s="210" t="s">
        <v>192</v>
      </c>
    </row>
    <row r="1279" spans="1:5" ht="15.75" thickBot="1" x14ac:dyDescent="0.3">
      <c r="A1279" s="209">
        <v>46185</v>
      </c>
      <c r="B1279" s="213" t="s">
        <v>170</v>
      </c>
      <c r="C1279" s="210" t="s">
        <v>183</v>
      </c>
      <c r="D1279" s="211">
        <v>1.61</v>
      </c>
      <c r="E1279" s="210" t="s">
        <v>188</v>
      </c>
    </row>
    <row r="1280" spans="1:5" ht="15.75" thickBot="1" x14ac:dyDescent="0.3">
      <c r="A1280" s="209">
        <v>46185</v>
      </c>
      <c r="B1280" s="213" t="s">
        <v>170</v>
      </c>
      <c r="C1280" s="210" t="s">
        <v>183</v>
      </c>
      <c r="D1280" s="211">
        <v>1.61</v>
      </c>
      <c r="E1280" s="210" t="s">
        <v>188</v>
      </c>
    </row>
    <row r="1281" spans="1:5" ht="15.75" thickBot="1" x14ac:dyDescent="0.3">
      <c r="A1281" s="209">
        <v>46185</v>
      </c>
      <c r="B1281" s="213" t="s">
        <v>170</v>
      </c>
      <c r="C1281" s="210" t="s">
        <v>183</v>
      </c>
      <c r="D1281" s="211">
        <v>1.61</v>
      </c>
      <c r="E1281" s="210" t="s">
        <v>188</v>
      </c>
    </row>
    <row r="1282" spans="1:5" ht="15.75" thickBot="1" x14ac:dyDescent="0.3">
      <c r="A1282" s="209">
        <v>46185</v>
      </c>
      <c r="B1282" s="213" t="s">
        <v>170</v>
      </c>
      <c r="C1282" s="210" t="s">
        <v>183</v>
      </c>
      <c r="D1282" s="211">
        <v>1.56</v>
      </c>
      <c r="E1282" s="210" t="s">
        <v>188</v>
      </c>
    </row>
    <row r="1283" spans="1:5" ht="15.75" thickBot="1" x14ac:dyDescent="0.3">
      <c r="A1283" s="209">
        <v>46185</v>
      </c>
      <c r="B1283" s="213" t="s">
        <v>170</v>
      </c>
      <c r="C1283" s="210" t="s">
        <v>183</v>
      </c>
      <c r="D1283" s="211">
        <v>1.61</v>
      </c>
      <c r="E1283" s="210" t="s">
        <v>188</v>
      </c>
    </row>
    <row r="1284" spans="1:5" ht="15.75" thickBot="1" x14ac:dyDescent="0.3">
      <c r="A1284" s="209">
        <v>46185</v>
      </c>
      <c r="B1284" s="213" t="s">
        <v>170</v>
      </c>
      <c r="C1284" s="210" t="s">
        <v>183</v>
      </c>
      <c r="D1284" s="211">
        <v>1.61</v>
      </c>
      <c r="E1284" s="210" t="s">
        <v>188</v>
      </c>
    </row>
    <row r="1285" spans="1:5" ht="15.75" thickBot="1" x14ac:dyDescent="0.3">
      <c r="A1285" s="209">
        <v>46185</v>
      </c>
      <c r="B1285" s="213" t="s">
        <v>170</v>
      </c>
      <c r="C1285" s="210" t="s">
        <v>183</v>
      </c>
      <c r="D1285" s="211">
        <v>1.59</v>
      </c>
      <c r="E1285" s="210" t="s">
        <v>188</v>
      </c>
    </row>
    <row r="1286" spans="1:5" ht="15.75" thickBot="1" x14ac:dyDescent="0.3">
      <c r="A1286" s="209">
        <v>46185</v>
      </c>
      <c r="B1286" s="213" t="s">
        <v>170</v>
      </c>
      <c r="C1286" s="210" t="s">
        <v>182</v>
      </c>
      <c r="D1286" s="211">
        <v>1.53</v>
      </c>
      <c r="E1286" s="210" t="s">
        <v>188</v>
      </c>
    </row>
    <row r="1287" spans="1:5" ht="15.75" thickBot="1" x14ac:dyDescent="0.3">
      <c r="A1287" s="209">
        <v>46185</v>
      </c>
      <c r="B1287" s="213" t="s">
        <v>170</v>
      </c>
      <c r="C1287" s="210" t="s">
        <v>184</v>
      </c>
      <c r="D1287" s="211">
        <v>1.74</v>
      </c>
      <c r="E1287" s="210" t="s">
        <v>188</v>
      </c>
    </row>
    <row r="1288" spans="1:5" ht="15.75" thickBot="1" x14ac:dyDescent="0.3">
      <c r="A1288" s="209">
        <v>46185</v>
      </c>
      <c r="B1288" s="213" t="s">
        <v>170</v>
      </c>
      <c r="C1288" s="210" t="s">
        <v>182</v>
      </c>
      <c r="D1288" s="211">
        <v>1.63</v>
      </c>
      <c r="E1288" s="210" t="s">
        <v>188</v>
      </c>
    </row>
    <row r="1289" spans="1:5" ht="15.75" thickBot="1" x14ac:dyDescent="0.3">
      <c r="A1289" s="209">
        <v>46185</v>
      </c>
      <c r="B1289" s="213" t="s">
        <v>170</v>
      </c>
      <c r="C1289" s="210" t="s">
        <v>182</v>
      </c>
      <c r="D1289" s="211">
        <v>1.58</v>
      </c>
      <c r="E1289" s="210" t="s">
        <v>188</v>
      </c>
    </row>
    <row r="1290" spans="1:5" ht="15.75" thickBot="1" x14ac:dyDescent="0.3">
      <c r="A1290" s="209">
        <v>46185</v>
      </c>
      <c r="B1290" s="213" t="s">
        <v>170</v>
      </c>
      <c r="C1290" s="210" t="s">
        <v>187</v>
      </c>
      <c r="D1290" s="211">
        <v>1.71</v>
      </c>
      <c r="E1290" s="210" t="s">
        <v>188</v>
      </c>
    </row>
    <row r="1291" spans="1:5" ht="15.75" thickBot="1" x14ac:dyDescent="0.3">
      <c r="A1291" s="209">
        <v>46185</v>
      </c>
      <c r="B1291" s="213" t="s">
        <v>170</v>
      </c>
      <c r="C1291" s="210" t="s">
        <v>182</v>
      </c>
      <c r="D1291" s="211">
        <v>1.58</v>
      </c>
      <c r="E1291" s="210" t="s">
        <v>188</v>
      </c>
    </row>
    <row r="1292" spans="1:5" ht="15.75" thickBot="1" x14ac:dyDescent="0.3">
      <c r="A1292" s="209">
        <v>46185</v>
      </c>
      <c r="B1292" s="213" t="s">
        <v>170</v>
      </c>
      <c r="C1292" s="210" t="s">
        <v>182</v>
      </c>
      <c r="D1292" s="211">
        <v>1.55</v>
      </c>
      <c r="E1292" s="210" t="s">
        <v>188</v>
      </c>
    </row>
    <row r="1293" spans="1:5" ht="15.75" thickBot="1" x14ac:dyDescent="0.3">
      <c r="A1293" s="209">
        <v>46185</v>
      </c>
      <c r="B1293" s="213" t="s">
        <v>170</v>
      </c>
      <c r="C1293" s="210" t="s">
        <v>182</v>
      </c>
      <c r="D1293" s="211">
        <v>1.6</v>
      </c>
      <c r="E1293" s="210" t="s">
        <v>188</v>
      </c>
    </row>
    <row r="1294" spans="1:5" ht="15.75" thickBot="1" x14ac:dyDescent="0.3">
      <c r="A1294" s="209">
        <v>46185</v>
      </c>
      <c r="B1294" s="213" t="s">
        <v>170</v>
      </c>
      <c r="C1294" s="210" t="s">
        <v>182</v>
      </c>
      <c r="D1294" s="211">
        <v>1.59</v>
      </c>
      <c r="E1294" s="210" t="s">
        <v>188</v>
      </c>
    </row>
    <row r="1295" spans="1:5" ht="15.75" thickBot="1" x14ac:dyDescent="0.3">
      <c r="A1295" s="209">
        <v>46185</v>
      </c>
      <c r="B1295" s="213" t="s">
        <v>170</v>
      </c>
      <c r="C1295" s="210" t="s">
        <v>183</v>
      </c>
      <c r="D1295" s="211">
        <v>1.74</v>
      </c>
      <c r="E1295" s="210" t="s">
        <v>188</v>
      </c>
    </row>
    <row r="1296" spans="1:5" ht="15.75" thickBot="1" x14ac:dyDescent="0.3">
      <c r="A1296" s="209">
        <v>46185</v>
      </c>
      <c r="B1296" s="213" t="s">
        <v>170</v>
      </c>
      <c r="C1296" s="210" t="s">
        <v>183</v>
      </c>
      <c r="D1296" s="211">
        <v>1.79</v>
      </c>
      <c r="E1296" s="210" t="s">
        <v>188</v>
      </c>
    </row>
    <row r="1297" spans="1:5" ht="15.75" thickBot="1" x14ac:dyDescent="0.3">
      <c r="A1297" s="209">
        <v>46185</v>
      </c>
      <c r="B1297" s="213" t="s">
        <v>170</v>
      </c>
      <c r="C1297" s="210" t="s">
        <v>183</v>
      </c>
      <c r="D1297" s="211">
        <v>1.66</v>
      </c>
      <c r="E1297" s="210" t="s">
        <v>188</v>
      </c>
    </row>
    <row r="1298" spans="1:5" ht="15.75" thickBot="1" x14ac:dyDescent="0.3">
      <c r="A1298" s="209">
        <v>46185</v>
      </c>
      <c r="B1298" s="213" t="s">
        <v>170</v>
      </c>
      <c r="C1298" s="210" t="s">
        <v>182</v>
      </c>
      <c r="D1298" s="211">
        <v>1.63</v>
      </c>
      <c r="E1298" s="210" t="s">
        <v>188</v>
      </c>
    </row>
    <row r="1299" spans="1:5" ht="15.75" thickBot="1" x14ac:dyDescent="0.3">
      <c r="A1299" s="209">
        <v>46185</v>
      </c>
      <c r="B1299" s="213" t="s">
        <v>170</v>
      </c>
      <c r="C1299" s="210" t="s">
        <v>182</v>
      </c>
      <c r="D1299" s="211">
        <v>1.61</v>
      </c>
      <c r="E1299" s="210" t="s">
        <v>188</v>
      </c>
    </row>
    <row r="1300" spans="1:5" ht="15.75" thickBot="1" x14ac:dyDescent="0.3">
      <c r="A1300" s="209">
        <v>46185</v>
      </c>
      <c r="B1300" s="213" t="s">
        <v>170</v>
      </c>
      <c r="C1300" s="210" t="s">
        <v>187</v>
      </c>
      <c r="D1300" s="211">
        <v>1.58</v>
      </c>
      <c r="E1300" s="210" t="s">
        <v>190</v>
      </c>
    </row>
    <row r="1301" spans="1:5" ht="15.75" thickBot="1" x14ac:dyDescent="0.3">
      <c r="A1301" s="209">
        <v>46186</v>
      </c>
      <c r="B1301" s="213" t="s">
        <v>170</v>
      </c>
      <c r="C1301" s="210" t="s">
        <v>183</v>
      </c>
      <c r="D1301" s="211">
        <v>1.66</v>
      </c>
      <c r="E1301" s="210" t="s">
        <v>188</v>
      </c>
    </row>
    <row r="1302" spans="1:5" ht="15.75" thickBot="1" x14ac:dyDescent="0.3">
      <c r="A1302" s="209">
        <v>46186</v>
      </c>
      <c r="B1302" s="213" t="s">
        <v>170</v>
      </c>
      <c r="C1302" s="210" t="s">
        <v>187</v>
      </c>
      <c r="D1302" s="211">
        <v>1.58</v>
      </c>
      <c r="E1302" s="210" t="s">
        <v>190</v>
      </c>
    </row>
    <row r="1303" spans="1:5" ht="15.75" thickBot="1" x14ac:dyDescent="0.3">
      <c r="A1303" s="209">
        <v>46187</v>
      </c>
      <c r="B1303" s="213" t="s">
        <v>170</v>
      </c>
      <c r="C1303" s="210" t="s">
        <v>183</v>
      </c>
      <c r="D1303" s="211">
        <v>1.66</v>
      </c>
      <c r="E1303" s="210" t="s">
        <v>188</v>
      </c>
    </row>
    <row r="1304" spans="1:5" ht="15.75" thickBot="1" x14ac:dyDescent="0.3">
      <c r="A1304" s="209">
        <v>46187</v>
      </c>
      <c r="B1304" s="213" t="s">
        <v>170</v>
      </c>
      <c r="C1304" s="210" t="s">
        <v>187</v>
      </c>
      <c r="D1304" s="211">
        <v>1.58</v>
      </c>
      <c r="E1304" s="210" t="s">
        <v>190</v>
      </c>
    </row>
    <row r="1305" spans="1:5" ht="15.75" thickBot="1" x14ac:dyDescent="0.3">
      <c r="A1305" s="209">
        <v>46188</v>
      </c>
      <c r="B1305" s="213" t="s">
        <v>170</v>
      </c>
      <c r="C1305" s="210" t="s">
        <v>182</v>
      </c>
      <c r="D1305" s="211">
        <v>1.69</v>
      </c>
      <c r="E1305" s="210" t="s">
        <v>188</v>
      </c>
    </row>
    <row r="1306" spans="1:5" ht="15.75" thickBot="1" x14ac:dyDescent="0.3">
      <c r="A1306" s="209">
        <v>46188</v>
      </c>
      <c r="B1306" s="213" t="s">
        <v>170</v>
      </c>
      <c r="C1306" s="210" t="s">
        <v>182</v>
      </c>
      <c r="D1306" s="211">
        <v>1.52</v>
      </c>
      <c r="E1306" s="210" t="s">
        <v>188</v>
      </c>
    </row>
    <row r="1307" spans="1:5" ht="15.75" thickBot="1" x14ac:dyDescent="0.3">
      <c r="A1307" s="209">
        <v>46188</v>
      </c>
      <c r="B1307" s="213" t="s">
        <v>170</v>
      </c>
      <c r="C1307" s="210" t="s">
        <v>183</v>
      </c>
      <c r="D1307" s="211">
        <v>1.56</v>
      </c>
      <c r="E1307" s="210" t="s">
        <v>188</v>
      </c>
    </row>
    <row r="1308" spans="1:5" ht="15.75" thickBot="1" x14ac:dyDescent="0.3">
      <c r="A1308" s="209">
        <v>46188</v>
      </c>
      <c r="B1308" s="213" t="s">
        <v>170</v>
      </c>
      <c r="C1308" s="210" t="s">
        <v>183</v>
      </c>
      <c r="D1308" s="211">
        <v>1.61</v>
      </c>
      <c r="E1308" s="210" t="s">
        <v>188</v>
      </c>
    </row>
    <row r="1309" spans="1:5" ht="15.75" thickBot="1" x14ac:dyDescent="0.3">
      <c r="A1309" s="209">
        <v>46188</v>
      </c>
      <c r="B1309" s="213" t="s">
        <v>170</v>
      </c>
      <c r="C1309" s="210" t="s">
        <v>183</v>
      </c>
      <c r="D1309" s="211">
        <v>1.61</v>
      </c>
      <c r="E1309" s="210" t="s">
        <v>188</v>
      </c>
    </row>
    <row r="1310" spans="1:5" ht="15.75" thickBot="1" x14ac:dyDescent="0.3">
      <c r="A1310" s="209">
        <v>46188</v>
      </c>
      <c r="B1310" s="213" t="s">
        <v>170</v>
      </c>
      <c r="C1310" s="210" t="s">
        <v>183</v>
      </c>
      <c r="D1310" s="211">
        <v>1.61</v>
      </c>
      <c r="E1310" s="210" t="s">
        <v>188</v>
      </c>
    </row>
    <row r="1311" spans="1:5" ht="15.75" thickBot="1" x14ac:dyDescent="0.3">
      <c r="A1311" s="209">
        <v>46188</v>
      </c>
      <c r="B1311" s="213" t="s">
        <v>170</v>
      </c>
      <c r="C1311" s="210" t="s">
        <v>183</v>
      </c>
      <c r="D1311" s="211">
        <v>1.61</v>
      </c>
      <c r="E1311" s="210" t="s">
        <v>188</v>
      </c>
    </row>
    <row r="1312" spans="1:5" ht="15.75" thickBot="1" x14ac:dyDescent="0.3">
      <c r="A1312" s="209">
        <v>46188</v>
      </c>
      <c r="B1312" s="213" t="s">
        <v>170</v>
      </c>
      <c r="C1312" s="210" t="s">
        <v>183</v>
      </c>
      <c r="D1312" s="211">
        <v>1.59</v>
      </c>
      <c r="E1312" s="210" t="s">
        <v>188</v>
      </c>
    </row>
    <row r="1313" spans="1:5" ht="15.75" thickBot="1" x14ac:dyDescent="0.3">
      <c r="A1313" s="209">
        <v>46188</v>
      </c>
      <c r="B1313" s="213" t="s">
        <v>170</v>
      </c>
      <c r="C1313" s="210" t="s">
        <v>184</v>
      </c>
      <c r="D1313" s="211">
        <v>1.74</v>
      </c>
      <c r="E1313" s="210" t="s">
        <v>188</v>
      </c>
    </row>
    <row r="1314" spans="1:5" ht="15.75" thickBot="1" x14ac:dyDescent="0.3">
      <c r="A1314" s="209">
        <v>46188</v>
      </c>
      <c r="B1314" s="213" t="s">
        <v>170</v>
      </c>
      <c r="C1314" s="210" t="s">
        <v>182</v>
      </c>
      <c r="D1314" s="211">
        <v>1.63</v>
      </c>
      <c r="E1314" s="210" t="s">
        <v>188</v>
      </c>
    </row>
    <row r="1315" spans="1:5" ht="15.75" thickBot="1" x14ac:dyDescent="0.3">
      <c r="A1315" s="209">
        <v>46188</v>
      </c>
      <c r="B1315" s="213" t="s">
        <v>170</v>
      </c>
      <c r="C1315" s="210" t="s">
        <v>182</v>
      </c>
      <c r="D1315" s="211">
        <v>1.58</v>
      </c>
      <c r="E1315" s="210" t="s">
        <v>188</v>
      </c>
    </row>
    <row r="1316" spans="1:5" ht="15.75" thickBot="1" x14ac:dyDescent="0.3">
      <c r="A1316" s="209">
        <v>46188</v>
      </c>
      <c r="B1316" s="213" t="s">
        <v>170</v>
      </c>
      <c r="C1316" s="210" t="s">
        <v>182</v>
      </c>
      <c r="D1316" s="211">
        <v>1.56</v>
      </c>
      <c r="E1316" s="210" t="s">
        <v>188</v>
      </c>
    </row>
    <row r="1317" spans="1:5" ht="15.75" thickBot="1" x14ac:dyDescent="0.3">
      <c r="A1317" s="209">
        <v>46188</v>
      </c>
      <c r="B1317" s="213" t="s">
        <v>170</v>
      </c>
      <c r="C1317" s="210" t="s">
        <v>187</v>
      </c>
      <c r="D1317" s="211">
        <v>1.71</v>
      </c>
      <c r="E1317" s="210" t="s">
        <v>188</v>
      </c>
    </row>
    <row r="1318" spans="1:5" ht="15.75" thickBot="1" x14ac:dyDescent="0.3">
      <c r="A1318" s="209">
        <v>46188</v>
      </c>
      <c r="B1318" s="213" t="s">
        <v>170</v>
      </c>
      <c r="C1318" s="210" t="s">
        <v>182</v>
      </c>
      <c r="D1318" s="211">
        <v>1.58</v>
      </c>
      <c r="E1318" s="210" t="s">
        <v>188</v>
      </c>
    </row>
    <row r="1319" spans="1:5" ht="15.75" thickBot="1" x14ac:dyDescent="0.3">
      <c r="A1319" s="209">
        <v>46188</v>
      </c>
      <c r="B1319" s="213" t="s">
        <v>170</v>
      </c>
      <c r="C1319" s="210" t="s">
        <v>182</v>
      </c>
      <c r="D1319" s="211">
        <v>1.59</v>
      </c>
      <c r="E1319" s="210" t="s">
        <v>188</v>
      </c>
    </row>
    <row r="1320" spans="1:5" ht="15.75" thickBot="1" x14ac:dyDescent="0.3">
      <c r="A1320" s="209">
        <v>46188</v>
      </c>
      <c r="B1320" s="213" t="s">
        <v>170</v>
      </c>
      <c r="C1320" s="210" t="s">
        <v>182</v>
      </c>
      <c r="D1320" s="211">
        <v>1.63</v>
      </c>
      <c r="E1320" s="210" t="s">
        <v>188</v>
      </c>
    </row>
    <row r="1321" spans="1:5" ht="15.75" thickBot="1" x14ac:dyDescent="0.3">
      <c r="A1321" s="209">
        <v>46188</v>
      </c>
      <c r="B1321" s="213" t="s">
        <v>170</v>
      </c>
      <c r="C1321" s="210" t="s">
        <v>183</v>
      </c>
      <c r="D1321" s="211">
        <v>1.74</v>
      </c>
      <c r="E1321" s="210" t="s">
        <v>188</v>
      </c>
    </row>
    <row r="1322" spans="1:5" ht="15.75" thickBot="1" x14ac:dyDescent="0.3">
      <c r="A1322" s="209">
        <v>46188</v>
      </c>
      <c r="B1322" s="213" t="s">
        <v>170</v>
      </c>
      <c r="C1322" s="210" t="s">
        <v>182</v>
      </c>
      <c r="D1322" s="211">
        <v>1.61</v>
      </c>
      <c r="E1322" s="210" t="s">
        <v>188</v>
      </c>
    </row>
    <row r="1323" spans="1:5" ht="15.75" thickBot="1" x14ac:dyDescent="0.3">
      <c r="A1323" s="209">
        <v>46188</v>
      </c>
      <c r="B1323" s="213" t="s">
        <v>170</v>
      </c>
      <c r="C1323" s="210" t="s">
        <v>182</v>
      </c>
      <c r="D1323" s="211">
        <v>1.63</v>
      </c>
      <c r="E1323" s="210" t="s">
        <v>188</v>
      </c>
    </row>
    <row r="1324" spans="1:5" ht="15.75" thickBot="1" x14ac:dyDescent="0.3">
      <c r="A1324" s="209">
        <v>46188</v>
      </c>
      <c r="B1324" s="213" t="s">
        <v>170</v>
      </c>
      <c r="C1324" s="210" t="s">
        <v>183</v>
      </c>
      <c r="D1324" s="211">
        <v>1.61</v>
      </c>
      <c r="E1324" s="210" t="s">
        <v>188</v>
      </c>
    </row>
    <row r="1325" spans="1:5" ht="15.75" thickBot="1" x14ac:dyDescent="0.3">
      <c r="A1325" s="209">
        <v>46188</v>
      </c>
      <c r="B1325" s="213" t="s">
        <v>170</v>
      </c>
      <c r="C1325" s="210" t="s">
        <v>184</v>
      </c>
      <c r="D1325" s="211">
        <v>1.87</v>
      </c>
      <c r="E1325" s="210" t="s">
        <v>192</v>
      </c>
    </row>
    <row r="1326" spans="1:5" ht="15.75" thickBot="1" x14ac:dyDescent="0.3">
      <c r="A1326" s="209">
        <v>46189</v>
      </c>
      <c r="B1326" s="213" t="s">
        <v>170</v>
      </c>
      <c r="C1326" s="210" t="s">
        <v>182</v>
      </c>
      <c r="D1326" s="211">
        <v>1.69</v>
      </c>
      <c r="E1326" s="210" t="s">
        <v>188</v>
      </c>
    </row>
    <row r="1327" spans="1:5" ht="15.75" thickBot="1" x14ac:dyDescent="0.3">
      <c r="A1327" s="209">
        <v>46189</v>
      </c>
      <c r="B1327" s="213" t="s">
        <v>170</v>
      </c>
      <c r="C1327" s="210" t="s">
        <v>182</v>
      </c>
      <c r="D1327" s="211">
        <v>1.52</v>
      </c>
      <c r="E1327" s="210" t="s">
        <v>188</v>
      </c>
    </row>
    <row r="1328" spans="1:5" ht="15.75" thickBot="1" x14ac:dyDescent="0.3">
      <c r="A1328" s="209">
        <v>46189</v>
      </c>
      <c r="B1328" s="213" t="s">
        <v>170</v>
      </c>
      <c r="C1328" s="210" t="s">
        <v>183</v>
      </c>
      <c r="D1328" s="211">
        <v>1.61</v>
      </c>
      <c r="E1328" s="210" t="s">
        <v>188</v>
      </c>
    </row>
    <row r="1329" spans="1:5" ht="15.75" thickBot="1" x14ac:dyDescent="0.3">
      <c r="A1329" s="209">
        <v>46189</v>
      </c>
      <c r="B1329" s="213" t="s">
        <v>170</v>
      </c>
      <c r="C1329" s="210" t="s">
        <v>183</v>
      </c>
      <c r="D1329" s="211">
        <v>1.61</v>
      </c>
      <c r="E1329" s="210" t="s">
        <v>188</v>
      </c>
    </row>
    <row r="1330" spans="1:5" ht="15.75" thickBot="1" x14ac:dyDescent="0.3">
      <c r="A1330" s="209">
        <v>46189</v>
      </c>
      <c r="B1330" s="213" t="s">
        <v>170</v>
      </c>
      <c r="C1330" s="210" t="s">
        <v>183</v>
      </c>
      <c r="D1330" s="211">
        <v>1.61</v>
      </c>
      <c r="E1330" s="210" t="s">
        <v>188</v>
      </c>
    </row>
    <row r="1331" spans="1:5" ht="15.75" thickBot="1" x14ac:dyDescent="0.3">
      <c r="A1331" s="209">
        <v>46189</v>
      </c>
      <c r="B1331" s="213" t="s">
        <v>170</v>
      </c>
      <c r="C1331" s="210" t="s">
        <v>183</v>
      </c>
      <c r="D1331" s="211">
        <v>1.61</v>
      </c>
      <c r="E1331" s="210" t="s">
        <v>188</v>
      </c>
    </row>
    <row r="1332" spans="1:5" ht="15.75" thickBot="1" x14ac:dyDescent="0.3">
      <c r="A1332" s="209">
        <v>46189</v>
      </c>
      <c r="B1332" s="213" t="s">
        <v>170</v>
      </c>
      <c r="C1332" s="210" t="s">
        <v>183</v>
      </c>
      <c r="D1332" s="211">
        <v>1.59</v>
      </c>
      <c r="E1332" s="210" t="s">
        <v>188</v>
      </c>
    </row>
    <row r="1333" spans="1:5" ht="15.75" thickBot="1" x14ac:dyDescent="0.3">
      <c r="A1333" s="209">
        <v>46189</v>
      </c>
      <c r="B1333" s="213" t="s">
        <v>170</v>
      </c>
      <c r="C1333" s="210" t="s">
        <v>184</v>
      </c>
      <c r="D1333" s="211">
        <v>1.74</v>
      </c>
      <c r="E1333" s="210" t="s">
        <v>188</v>
      </c>
    </row>
    <row r="1334" spans="1:5" ht="15.75" thickBot="1" x14ac:dyDescent="0.3">
      <c r="A1334" s="209">
        <v>46189</v>
      </c>
      <c r="B1334" s="213" t="s">
        <v>170</v>
      </c>
      <c r="C1334" s="210" t="s">
        <v>182</v>
      </c>
      <c r="D1334" s="211">
        <v>1.63</v>
      </c>
      <c r="E1334" s="210" t="s">
        <v>188</v>
      </c>
    </row>
    <row r="1335" spans="1:5" ht="15.75" thickBot="1" x14ac:dyDescent="0.3">
      <c r="A1335" s="209">
        <v>46189</v>
      </c>
      <c r="B1335" s="213" t="s">
        <v>170</v>
      </c>
      <c r="C1335" s="210" t="s">
        <v>182</v>
      </c>
      <c r="D1335" s="211">
        <v>1.58</v>
      </c>
      <c r="E1335" s="210" t="s">
        <v>188</v>
      </c>
    </row>
    <row r="1336" spans="1:5" ht="15.75" thickBot="1" x14ac:dyDescent="0.3">
      <c r="A1336" s="209">
        <v>46189</v>
      </c>
      <c r="B1336" s="213" t="s">
        <v>170</v>
      </c>
      <c r="C1336" s="210" t="s">
        <v>182</v>
      </c>
      <c r="D1336" s="211">
        <v>1.56</v>
      </c>
      <c r="E1336" s="210" t="s">
        <v>188</v>
      </c>
    </row>
    <row r="1337" spans="1:5" ht="15.75" thickBot="1" x14ac:dyDescent="0.3">
      <c r="A1337" s="209">
        <v>46189</v>
      </c>
      <c r="B1337" s="213" t="s">
        <v>170</v>
      </c>
      <c r="C1337" s="210" t="s">
        <v>187</v>
      </c>
      <c r="D1337" s="211">
        <v>1.71</v>
      </c>
      <c r="E1337" s="210" t="s">
        <v>188</v>
      </c>
    </row>
    <row r="1338" spans="1:5" ht="15.75" thickBot="1" x14ac:dyDescent="0.3">
      <c r="A1338" s="209">
        <v>46189</v>
      </c>
      <c r="B1338" s="213" t="s">
        <v>170</v>
      </c>
      <c r="C1338" s="210" t="s">
        <v>182</v>
      </c>
      <c r="D1338" s="211">
        <v>1.58</v>
      </c>
      <c r="E1338" s="210" t="s">
        <v>188</v>
      </c>
    </row>
    <row r="1339" spans="1:5" ht="15.75" thickBot="1" x14ac:dyDescent="0.3">
      <c r="A1339" s="209">
        <v>46189</v>
      </c>
      <c r="B1339" s="213" t="s">
        <v>170</v>
      </c>
      <c r="C1339" s="210" t="s">
        <v>182</v>
      </c>
      <c r="D1339" s="211">
        <v>1.55</v>
      </c>
      <c r="E1339" s="210" t="s">
        <v>188</v>
      </c>
    </row>
    <row r="1340" spans="1:5" ht="15.75" thickBot="1" x14ac:dyDescent="0.3">
      <c r="A1340" s="209">
        <v>46189</v>
      </c>
      <c r="B1340" s="213" t="s">
        <v>170</v>
      </c>
      <c r="C1340" s="210" t="s">
        <v>182</v>
      </c>
      <c r="D1340" s="211">
        <v>1.51</v>
      </c>
      <c r="E1340" s="210" t="s">
        <v>188</v>
      </c>
    </row>
    <row r="1341" spans="1:5" ht="15.75" thickBot="1" x14ac:dyDescent="0.3">
      <c r="A1341" s="209">
        <v>46189</v>
      </c>
      <c r="B1341" s="213" t="s">
        <v>170</v>
      </c>
      <c r="C1341" s="210" t="s">
        <v>182</v>
      </c>
      <c r="D1341" s="211">
        <v>1.6</v>
      </c>
      <c r="E1341" s="210" t="s">
        <v>188</v>
      </c>
    </row>
    <row r="1342" spans="1:5" ht="15.75" thickBot="1" x14ac:dyDescent="0.3">
      <c r="A1342" s="209">
        <v>46189</v>
      </c>
      <c r="B1342" s="213" t="s">
        <v>170</v>
      </c>
      <c r="C1342" s="210" t="s">
        <v>182</v>
      </c>
      <c r="D1342" s="211">
        <v>1.59</v>
      </c>
      <c r="E1342" s="210" t="s">
        <v>188</v>
      </c>
    </row>
    <row r="1343" spans="1:5" ht="15.75" thickBot="1" x14ac:dyDescent="0.3">
      <c r="A1343" s="209">
        <v>46189</v>
      </c>
      <c r="B1343" s="213" t="s">
        <v>170</v>
      </c>
      <c r="C1343" s="210" t="s">
        <v>182</v>
      </c>
      <c r="D1343" s="211">
        <v>1.63</v>
      </c>
      <c r="E1343" s="210" t="s">
        <v>188</v>
      </c>
    </row>
    <row r="1344" spans="1:5" ht="15.75" thickBot="1" x14ac:dyDescent="0.3">
      <c r="A1344" s="209">
        <v>46189</v>
      </c>
      <c r="B1344" s="213" t="s">
        <v>170</v>
      </c>
      <c r="C1344" s="210" t="s">
        <v>183</v>
      </c>
      <c r="D1344" s="211">
        <v>1.66</v>
      </c>
      <c r="E1344" s="210" t="s">
        <v>188</v>
      </c>
    </row>
    <row r="1345" spans="1:5" ht="15.75" thickBot="1" x14ac:dyDescent="0.3">
      <c r="A1345" s="209">
        <v>46189</v>
      </c>
      <c r="B1345" s="213" t="s">
        <v>170</v>
      </c>
      <c r="C1345" s="210" t="s">
        <v>183</v>
      </c>
      <c r="D1345" s="211">
        <v>1.74</v>
      </c>
      <c r="E1345" s="210" t="s">
        <v>188</v>
      </c>
    </row>
    <row r="1346" spans="1:5" ht="15.75" thickBot="1" x14ac:dyDescent="0.3">
      <c r="A1346" s="209">
        <v>46189</v>
      </c>
      <c r="B1346" s="213" t="s">
        <v>170</v>
      </c>
      <c r="C1346" s="210" t="s">
        <v>183</v>
      </c>
      <c r="D1346" s="211">
        <v>1.79</v>
      </c>
      <c r="E1346" s="210" t="s">
        <v>188</v>
      </c>
    </row>
    <row r="1347" spans="1:5" ht="15.75" thickBot="1" x14ac:dyDescent="0.3">
      <c r="A1347" s="209">
        <v>46189</v>
      </c>
      <c r="B1347" s="213" t="s">
        <v>170</v>
      </c>
      <c r="C1347" s="210" t="s">
        <v>182</v>
      </c>
      <c r="D1347" s="211">
        <v>1.65</v>
      </c>
      <c r="E1347" s="210" t="s">
        <v>188</v>
      </c>
    </row>
    <row r="1348" spans="1:5" ht="15.75" thickBot="1" x14ac:dyDescent="0.3">
      <c r="A1348" s="209">
        <v>46189</v>
      </c>
      <c r="B1348" s="213" t="s">
        <v>170</v>
      </c>
      <c r="C1348" s="210" t="s">
        <v>182</v>
      </c>
      <c r="D1348" s="211">
        <v>1.61</v>
      </c>
      <c r="E1348" s="210" t="s">
        <v>188</v>
      </c>
    </row>
    <row r="1349" spans="1:5" ht="15.75" thickBot="1" x14ac:dyDescent="0.3">
      <c r="A1349" s="209">
        <v>46189</v>
      </c>
      <c r="B1349" s="213" t="s">
        <v>170</v>
      </c>
      <c r="C1349" s="210" t="s">
        <v>185</v>
      </c>
      <c r="D1349" s="211">
        <v>1.58</v>
      </c>
      <c r="E1349" s="210" t="s">
        <v>188</v>
      </c>
    </row>
    <row r="1350" spans="1:5" ht="15.75" thickBot="1" x14ac:dyDescent="0.3">
      <c r="A1350" s="209">
        <v>46189</v>
      </c>
      <c r="B1350" s="213" t="s">
        <v>170</v>
      </c>
      <c r="C1350" s="210" t="s">
        <v>183</v>
      </c>
      <c r="D1350" s="211">
        <v>1.79</v>
      </c>
      <c r="E1350" s="210" t="s">
        <v>188</v>
      </c>
    </row>
    <row r="1351" spans="1:5" ht="15.75" thickBot="1" x14ac:dyDescent="0.3">
      <c r="A1351" s="209">
        <v>46189</v>
      </c>
      <c r="B1351" s="213" t="s">
        <v>170</v>
      </c>
      <c r="C1351" s="210" t="s">
        <v>182</v>
      </c>
      <c r="D1351" s="211">
        <v>1.65</v>
      </c>
      <c r="E1351" s="210" t="s">
        <v>188</v>
      </c>
    </row>
    <row r="1352" spans="1:5" ht="15.75" thickBot="1" x14ac:dyDescent="0.3">
      <c r="A1352" s="209">
        <v>46189</v>
      </c>
      <c r="B1352" s="213" t="s">
        <v>170</v>
      </c>
      <c r="C1352" s="210" t="s">
        <v>183</v>
      </c>
      <c r="D1352" s="211">
        <v>1.61</v>
      </c>
      <c r="E1352" s="210" t="s">
        <v>188</v>
      </c>
    </row>
    <row r="1353" spans="1:5" ht="15.75" thickBot="1" x14ac:dyDescent="0.3">
      <c r="A1353" s="209">
        <v>46189</v>
      </c>
      <c r="B1353" s="213" t="s">
        <v>170</v>
      </c>
      <c r="C1353" s="210" t="s">
        <v>183</v>
      </c>
      <c r="D1353" s="211">
        <v>1.56</v>
      </c>
      <c r="E1353" s="210" t="s">
        <v>188</v>
      </c>
    </row>
    <row r="1354" spans="1:5" ht="15.75" thickBot="1" x14ac:dyDescent="0.3">
      <c r="A1354" s="209">
        <v>46189</v>
      </c>
      <c r="B1354" s="213" t="s">
        <v>170</v>
      </c>
      <c r="C1354" s="210" t="s">
        <v>184</v>
      </c>
      <c r="D1354" s="211">
        <v>1.87</v>
      </c>
      <c r="E1354" s="210" t="s">
        <v>192</v>
      </c>
    </row>
    <row r="1355" spans="1:5" ht="15.75" thickBot="1" x14ac:dyDescent="0.3">
      <c r="A1355" s="209">
        <v>46190</v>
      </c>
      <c r="B1355" s="213" t="s">
        <v>170</v>
      </c>
      <c r="C1355" s="210" t="s">
        <v>182</v>
      </c>
      <c r="D1355" s="211">
        <v>1.69</v>
      </c>
      <c r="E1355" s="210" t="s">
        <v>188</v>
      </c>
    </row>
    <row r="1356" spans="1:5" ht="15.75" thickBot="1" x14ac:dyDescent="0.3">
      <c r="A1356" s="209">
        <v>46190</v>
      </c>
      <c r="B1356" s="213" t="s">
        <v>170</v>
      </c>
      <c r="C1356" s="210" t="s">
        <v>182</v>
      </c>
      <c r="D1356" s="211">
        <v>1.52</v>
      </c>
      <c r="E1356" s="210" t="s">
        <v>188</v>
      </c>
    </row>
    <row r="1357" spans="1:5" ht="15.75" thickBot="1" x14ac:dyDescent="0.3">
      <c r="A1357" s="209">
        <v>46190</v>
      </c>
      <c r="B1357" s="213" t="s">
        <v>170</v>
      </c>
      <c r="C1357" s="210" t="s">
        <v>183</v>
      </c>
      <c r="D1357" s="211">
        <v>1.61</v>
      </c>
      <c r="E1357" s="210" t="s">
        <v>188</v>
      </c>
    </row>
    <row r="1358" spans="1:5" ht="15.75" thickBot="1" x14ac:dyDescent="0.3">
      <c r="A1358" s="209">
        <v>46190</v>
      </c>
      <c r="B1358" s="213" t="s">
        <v>170</v>
      </c>
      <c r="C1358" s="210" t="s">
        <v>183</v>
      </c>
      <c r="D1358" s="211">
        <v>1.61</v>
      </c>
      <c r="E1358" s="210" t="s">
        <v>188</v>
      </c>
    </row>
    <row r="1359" spans="1:5" ht="15.75" thickBot="1" x14ac:dyDescent="0.3">
      <c r="A1359" s="209">
        <v>46190</v>
      </c>
      <c r="B1359" s="213" t="s">
        <v>170</v>
      </c>
      <c r="C1359" s="210" t="s">
        <v>183</v>
      </c>
      <c r="D1359" s="211">
        <v>1.61</v>
      </c>
      <c r="E1359" s="210" t="s">
        <v>188</v>
      </c>
    </row>
    <row r="1360" spans="1:5" ht="15.75" thickBot="1" x14ac:dyDescent="0.3">
      <c r="A1360" s="209">
        <v>46190</v>
      </c>
      <c r="B1360" s="213" t="s">
        <v>170</v>
      </c>
      <c r="C1360" s="210" t="s">
        <v>183</v>
      </c>
      <c r="D1360" s="211">
        <v>1.61</v>
      </c>
      <c r="E1360" s="210" t="s">
        <v>188</v>
      </c>
    </row>
    <row r="1361" spans="1:5" ht="15.75" thickBot="1" x14ac:dyDescent="0.3">
      <c r="A1361" s="209">
        <v>46190</v>
      </c>
      <c r="B1361" s="213" t="s">
        <v>170</v>
      </c>
      <c r="C1361" s="210" t="s">
        <v>183</v>
      </c>
      <c r="D1361" s="211">
        <v>1.59</v>
      </c>
      <c r="E1361" s="210" t="s">
        <v>188</v>
      </c>
    </row>
    <row r="1362" spans="1:5" ht="15.75" thickBot="1" x14ac:dyDescent="0.3">
      <c r="A1362" s="209">
        <v>46190</v>
      </c>
      <c r="B1362" s="213" t="s">
        <v>170</v>
      </c>
      <c r="C1362" s="210" t="s">
        <v>182</v>
      </c>
      <c r="D1362" s="211">
        <v>1.63</v>
      </c>
      <c r="E1362" s="210" t="s">
        <v>188</v>
      </c>
    </row>
    <row r="1363" spans="1:5" ht="15.75" thickBot="1" x14ac:dyDescent="0.3">
      <c r="A1363" s="209">
        <v>46190</v>
      </c>
      <c r="B1363" s="213" t="s">
        <v>170</v>
      </c>
      <c r="C1363" s="210" t="s">
        <v>182</v>
      </c>
      <c r="D1363" s="211">
        <v>1.58</v>
      </c>
      <c r="E1363" s="210" t="s">
        <v>188</v>
      </c>
    </row>
    <row r="1364" spans="1:5" ht="15.75" thickBot="1" x14ac:dyDescent="0.3">
      <c r="A1364" s="209">
        <v>46190</v>
      </c>
      <c r="B1364" s="213" t="s">
        <v>170</v>
      </c>
      <c r="C1364" s="210" t="s">
        <v>187</v>
      </c>
      <c r="D1364" s="211">
        <v>1.58</v>
      </c>
      <c r="E1364" s="210" t="s">
        <v>190</v>
      </c>
    </row>
    <row r="1365" spans="1:5" ht="15.75" thickBot="1" x14ac:dyDescent="0.3">
      <c r="A1365" s="209">
        <v>46190</v>
      </c>
      <c r="B1365" s="213" t="s">
        <v>170</v>
      </c>
      <c r="C1365" s="210" t="s">
        <v>182</v>
      </c>
      <c r="D1365" s="211">
        <v>1.56</v>
      </c>
      <c r="E1365" s="210" t="s">
        <v>188</v>
      </c>
    </row>
    <row r="1366" spans="1:5" ht="15.75" thickBot="1" x14ac:dyDescent="0.3">
      <c r="A1366" s="209">
        <v>46190</v>
      </c>
      <c r="B1366" s="213" t="s">
        <v>170</v>
      </c>
      <c r="C1366" s="210" t="s">
        <v>187</v>
      </c>
      <c r="D1366" s="211">
        <v>1.71</v>
      </c>
      <c r="E1366" s="210" t="s">
        <v>188</v>
      </c>
    </row>
    <row r="1367" spans="1:5" ht="15.75" thickBot="1" x14ac:dyDescent="0.3">
      <c r="A1367" s="209">
        <v>46190</v>
      </c>
      <c r="B1367" s="213" t="s">
        <v>170</v>
      </c>
      <c r="C1367" s="210" t="s">
        <v>182</v>
      </c>
      <c r="D1367" s="211">
        <v>1.58</v>
      </c>
      <c r="E1367" s="210" t="s">
        <v>188</v>
      </c>
    </row>
    <row r="1368" spans="1:5" ht="15.75" thickBot="1" x14ac:dyDescent="0.3">
      <c r="A1368" s="209">
        <v>46190</v>
      </c>
      <c r="B1368" s="213" t="s">
        <v>170</v>
      </c>
      <c r="C1368" s="210" t="s">
        <v>182</v>
      </c>
      <c r="D1368" s="211">
        <v>1.55</v>
      </c>
      <c r="E1368" s="210" t="s">
        <v>188</v>
      </c>
    </row>
    <row r="1369" spans="1:5" ht="15.75" thickBot="1" x14ac:dyDescent="0.3">
      <c r="A1369" s="209">
        <v>46190</v>
      </c>
      <c r="B1369" s="213" t="s">
        <v>170</v>
      </c>
      <c r="C1369" s="210" t="s">
        <v>182</v>
      </c>
      <c r="D1369" s="211">
        <v>1.51</v>
      </c>
      <c r="E1369" s="210" t="s">
        <v>188</v>
      </c>
    </row>
    <row r="1370" spans="1:5" ht="15.75" thickBot="1" x14ac:dyDescent="0.3">
      <c r="A1370" s="209">
        <v>46190</v>
      </c>
      <c r="B1370" s="213" t="s">
        <v>170</v>
      </c>
      <c r="C1370" s="210" t="s">
        <v>182</v>
      </c>
      <c r="D1370" s="211">
        <v>1.6</v>
      </c>
      <c r="E1370" s="210" t="s">
        <v>188</v>
      </c>
    </row>
    <row r="1371" spans="1:5" ht="15.75" thickBot="1" x14ac:dyDescent="0.3">
      <c r="A1371" s="209">
        <v>46190</v>
      </c>
      <c r="B1371" s="213" t="s">
        <v>170</v>
      </c>
      <c r="C1371" s="210" t="s">
        <v>182</v>
      </c>
      <c r="D1371" s="211">
        <v>1.59</v>
      </c>
      <c r="E1371" s="210" t="s">
        <v>188</v>
      </c>
    </row>
    <row r="1372" spans="1:5" ht="15.75" thickBot="1" x14ac:dyDescent="0.3">
      <c r="A1372" s="209">
        <v>46190</v>
      </c>
      <c r="B1372" s="213" t="s">
        <v>170</v>
      </c>
      <c r="C1372" s="210" t="s">
        <v>182</v>
      </c>
      <c r="D1372" s="211">
        <v>1.63</v>
      </c>
      <c r="E1372" s="210" t="s">
        <v>188</v>
      </c>
    </row>
    <row r="1373" spans="1:5" ht="15.75" thickBot="1" x14ac:dyDescent="0.3">
      <c r="A1373" s="209">
        <v>46190</v>
      </c>
      <c r="B1373" s="213" t="s">
        <v>170</v>
      </c>
      <c r="C1373" s="210" t="s">
        <v>183</v>
      </c>
      <c r="D1373" s="211">
        <v>1.66</v>
      </c>
      <c r="E1373" s="210" t="s">
        <v>188</v>
      </c>
    </row>
    <row r="1374" spans="1:5" ht="15.75" thickBot="1" x14ac:dyDescent="0.3">
      <c r="A1374" s="209">
        <v>46190</v>
      </c>
      <c r="B1374" s="213" t="s">
        <v>170</v>
      </c>
      <c r="C1374" s="210" t="s">
        <v>183</v>
      </c>
      <c r="D1374" s="211">
        <v>1.74</v>
      </c>
      <c r="E1374" s="210" t="s">
        <v>188</v>
      </c>
    </row>
    <row r="1375" spans="1:5" ht="15.75" thickBot="1" x14ac:dyDescent="0.3">
      <c r="A1375" s="209">
        <v>46190</v>
      </c>
      <c r="B1375" s="213" t="s">
        <v>170</v>
      </c>
      <c r="C1375" s="210" t="s">
        <v>183</v>
      </c>
      <c r="D1375" s="211">
        <v>1.79</v>
      </c>
      <c r="E1375" s="210" t="s">
        <v>188</v>
      </c>
    </row>
    <row r="1376" spans="1:5" ht="15.75" thickBot="1" x14ac:dyDescent="0.3">
      <c r="A1376" s="209">
        <v>46190</v>
      </c>
      <c r="B1376" s="213" t="s">
        <v>170</v>
      </c>
      <c r="C1376" s="210" t="s">
        <v>182</v>
      </c>
      <c r="D1376" s="211">
        <v>1.65</v>
      </c>
      <c r="E1376" s="210" t="s">
        <v>188</v>
      </c>
    </row>
    <row r="1377" spans="1:5" ht="15.75" thickBot="1" x14ac:dyDescent="0.3">
      <c r="A1377" s="209">
        <v>46190</v>
      </c>
      <c r="B1377" s="213" t="s">
        <v>170</v>
      </c>
      <c r="C1377" s="210" t="s">
        <v>182</v>
      </c>
      <c r="D1377" s="211">
        <v>1.61</v>
      </c>
      <c r="E1377" s="210" t="s">
        <v>188</v>
      </c>
    </row>
    <row r="1378" spans="1:5" ht="15.75" thickBot="1" x14ac:dyDescent="0.3">
      <c r="A1378" s="209">
        <v>46190</v>
      </c>
      <c r="B1378" s="213" t="s">
        <v>170</v>
      </c>
      <c r="C1378" s="210" t="s">
        <v>185</v>
      </c>
      <c r="D1378" s="211">
        <v>1.58</v>
      </c>
      <c r="E1378" s="210" t="s">
        <v>188</v>
      </c>
    </row>
    <row r="1379" spans="1:5" ht="15.75" thickBot="1" x14ac:dyDescent="0.3">
      <c r="A1379" s="209">
        <v>46190</v>
      </c>
      <c r="B1379" s="213" t="s">
        <v>170</v>
      </c>
      <c r="C1379" s="210" t="s">
        <v>183</v>
      </c>
      <c r="D1379" s="211">
        <v>1.79</v>
      </c>
      <c r="E1379" s="210" t="s">
        <v>188</v>
      </c>
    </row>
    <row r="1380" spans="1:5" ht="15.75" thickBot="1" x14ac:dyDescent="0.3">
      <c r="A1380" s="209">
        <v>46190</v>
      </c>
      <c r="B1380" s="213" t="s">
        <v>170</v>
      </c>
      <c r="C1380" s="210" t="s">
        <v>183</v>
      </c>
      <c r="D1380" s="211">
        <v>1.61</v>
      </c>
      <c r="E1380" s="210" t="s">
        <v>188</v>
      </c>
    </row>
    <row r="1381" spans="1:5" ht="15.75" thickBot="1" x14ac:dyDescent="0.3">
      <c r="A1381" s="209">
        <v>46190</v>
      </c>
      <c r="B1381" s="213" t="s">
        <v>170</v>
      </c>
      <c r="C1381" s="210" t="s">
        <v>183</v>
      </c>
      <c r="D1381" s="211">
        <v>1.56</v>
      </c>
      <c r="E1381" s="210" t="s">
        <v>188</v>
      </c>
    </row>
    <row r="1382" spans="1:5" ht="15.75" thickBot="1" x14ac:dyDescent="0.3">
      <c r="A1382" s="209">
        <v>46190</v>
      </c>
      <c r="B1382" s="213" t="s">
        <v>170</v>
      </c>
      <c r="C1382" s="210" t="s">
        <v>184</v>
      </c>
      <c r="D1382" s="211">
        <v>1.87</v>
      </c>
      <c r="E1382" s="210" t="s">
        <v>192</v>
      </c>
    </row>
    <row r="1383" spans="1:5" ht="15.75" thickBot="1" x14ac:dyDescent="0.3">
      <c r="A1383" s="209">
        <v>46191</v>
      </c>
      <c r="B1383" s="213" t="s">
        <v>170</v>
      </c>
      <c r="C1383" s="210" t="s">
        <v>182</v>
      </c>
      <c r="D1383" s="211">
        <v>1.69</v>
      </c>
      <c r="E1383" s="210" t="s">
        <v>188</v>
      </c>
    </row>
    <row r="1384" spans="1:5" ht="15.75" thickBot="1" x14ac:dyDescent="0.3">
      <c r="A1384" s="209">
        <v>46191</v>
      </c>
      <c r="B1384" s="213" t="s">
        <v>170</v>
      </c>
      <c r="C1384" s="210" t="s">
        <v>182</v>
      </c>
      <c r="D1384" s="211">
        <v>1.52</v>
      </c>
      <c r="E1384" s="210" t="s">
        <v>188</v>
      </c>
    </row>
    <row r="1385" spans="1:5" ht="15.75" thickBot="1" x14ac:dyDescent="0.3">
      <c r="A1385" s="209">
        <v>46191</v>
      </c>
      <c r="B1385" s="213" t="s">
        <v>170</v>
      </c>
      <c r="C1385" s="210" t="s">
        <v>183</v>
      </c>
      <c r="D1385" s="211">
        <v>1.61</v>
      </c>
      <c r="E1385" s="210" t="s">
        <v>188</v>
      </c>
    </row>
    <row r="1386" spans="1:5" ht="15.75" thickBot="1" x14ac:dyDescent="0.3">
      <c r="A1386" s="209">
        <v>46191</v>
      </c>
      <c r="B1386" s="213" t="s">
        <v>170</v>
      </c>
      <c r="C1386" s="210" t="s">
        <v>183</v>
      </c>
      <c r="D1386" s="211">
        <v>1.61</v>
      </c>
      <c r="E1386" s="210" t="s">
        <v>188</v>
      </c>
    </row>
    <row r="1387" spans="1:5" ht="15.75" thickBot="1" x14ac:dyDescent="0.3">
      <c r="A1387" s="209">
        <v>46191</v>
      </c>
      <c r="B1387" s="213" t="s">
        <v>170</v>
      </c>
      <c r="C1387" s="210" t="s">
        <v>183</v>
      </c>
      <c r="D1387" s="211">
        <v>1.61</v>
      </c>
      <c r="E1387" s="210" t="s">
        <v>188</v>
      </c>
    </row>
    <row r="1388" spans="1:5" ht="15.75" thickBot="1" x14ac:dyDescent="0.3">
      <c r="A1388" s="209">
        <v>46191</v>
      </c>
      <c r="B1388" s="213" t="s">
        <v>170</v>
      </c>
      <c r="C1388" s="210" t="s">
        <v>183</v>
      </c>
      <c r="D1388" s="211">
        <v>1.61</v>
      </c>
      <c r="E1388" s="210" t="s">
        <v>188</v>
      </c>
    </row>
    <row r="1389" spans="1:5" ht="15.75" thickBot="1" x14ac:dyDescent="0.3">
      <c r="A1389" s="209">
        <v>46191</v>
      </c>
      <c r="B1389" s="213" t="s">
        <v>170</v>
      </c>
      <c r="C1389" s="210" t="s">
        <v>183</v>
      </c>
      <c r="D1389" s="211">
        <v>1.59</v>
      </c>
      <c r="E1389" s="210" t="s">
        <v>188</v>
      </c>
    </row>
    <row r="1390" spans="1:5" ht="15.75" thickBot="1" x14ac:dyDescent="0.3">
      <c r="A1390" s="209">
        <v>46191</v>
      </c>
      <c r="B1390" s="213" t="s">
        <v>170</v>
      </c>
      <c r="C1390" s="210" t="s">
        <v>184</v>
      </c>
      <c r="D1390" s="211">
        <v>1.65</v>
      </c>
      <c r="E1390" s="210" t="s">
        <v>188</v>
      </c>
    </row>
    <row r="1391" spans="1:5" ht="15.75" thickBot="1" x14ac:dyDescent="0.3">
      <c r="A1391" s="209">
        <v>46191</v>
      </c>
      <c r="B1391" s="213" t="s">
        <v>170</v>
      </c>
      <c r="C1391" s="210" t="s">
        <v>182</v>
      </c>
      <c r="D1391" s="211">
        <v>1.63</v>
      </c>
      <c r="E1391" s="210" t="s">
        <v>188</v>
      </c>
    </row>
    <row r="1392" spans="1:5" ht="15.75" thickBot="1" x14ac:dyDescent="0.3">
      <c r="A1392" s="209">
        <v>46191</v>
      </c>
      <c r="B1392" s="213" t="s">
        <v>170</v>
      </c>
      <c r="C1392" s="210" t="s">
        <v>182</v>
      </c>
      <c r="D1392" s="211">
        <v>1.58</v>
      </c>
      <c r="E1392" s="210" t="s">
        <v>188</v>
      </c>
    </row>
    <row r="1393" spans="1:5" ht="15.75" thickBot="1" x14ac:dyDescent="0.3">
      <c r="A1393" s="209">
        <v>46191</v>
      </c>
      <c r="B1393" s="213" t="s">
        <v>170</v>
      </c>
      <c r="C1393" s="210" t="s">
        <v>187</v>
      </c>
      <c r="D1393" s="211">
        <v>1.58</v>
      </c>
      <c r="E1393" s="210" t="s">
        <v>190</v>
      </c>
    </row>
    <row r="1394" spans="1:5" ht="15.75" thickBot="1" x14ac:dyDescent="0.3">
      <c r="A1394" s="209">
        <v>46191</v>
      </c>
      <c r="B1394" s="213" t="s">
        <v>170</v>
      </c>
      <c r="C1394" s="210" t="s">
        <v>182</v>
      </c>
      <c r="D1394" s="211">
        <v>1.56</v>
      </c>
      <c r="E1394" s="210" t="s">
        <v>188</v>
      </c>
    </row>
    <row r="1395" spans="1:5" ht="15.75" thickBot="1" x14ac:dyDescent="0.3">
      <c r="A1395" s="209">
        <v>46191</v>
      </c>
      <c r="B1395" s="213" t="s">
        <v>170</v>
      </c>
      <c r="C1395" s="210" t="s">
        <v>187</v>
      </c>
      <c r="D1395" s="211">
        <v>1.71</v>
      </c>
      <c r="E1395" s="210" t="s">
        <v>188</v>
      </c>
    </row>
    <row r="1396" spans="1:5" ht="15.75" thickBot="1" x14ac:dyDescent="0.3">
      <c r="A1396" s="209">
        <v>46191</v>
      </c>
      <c r="B1396" s="213" t="s">
        <v>170</v>
      </c>
      <c r="C1396" s="210" t="s">
        <v>182</v>
      </c>
      <c r="D1396" s="211">
        <v>1.58</v>
      </c>
      <c r="E1396" s="210" t="s">
        <v>188</v>
      </c>
    </row>
    <row r="1397" spans="1:5" ht="15.75" thickBot="1" x14ac:dyDescent="0.3">
      <c r="A1397" s="209">
        <v>46191</v>
      </c>
      <c r="B1397" s="213" t="s">
        <v>170</v>
      </c>
      <c r="C1397" s="210" t="s">
        <v>182</v>
      </c>
      <c r="D1397" s="211">
        <v>1.55</v>
      </c>
      <c r="E1397" s="210" t="s">
        <v>188</v>
      </c>
    </row>
    <row r="1398" spans="1:5" ht="15.75" thickBot="1" x14ac:dyDescent="0.3">
      <c r="A1398" s="209">
        <v>46191</v>
      </c>
      <c r="B1398" s="213" t="s">
        <v>170</v>
      </c>
      <c r="C1398" s="210" t="s">
        <v>182</v>
      </c>
      <c r="D1398" s="211">
        <v>1.6</v>
      </c>
      <c r="E1398" s="210" t="s">
        <v>188</v>
      </c>
    </row>
    <row r="1399" spans="1:5" ht="15.75" thickBot="1" x14ac:dyDescent="0.3">
      <c r="A1399" s="209">
        <v>46191</v>
      </c>
      <c r="B1399" s="213" t="s">
        <v>170</v>
      </c>
      <c r="C1399" s="210" t="s">
        <v>182</v>
      </c>
      <c r="D1399" s="211">
        <v>1.59</v>
      </c>
      <c r="E1399" s="210" t="s">
        <v>188</v>
      </c>
    </row>
    <row r="1400" spans="1:5" ht="15.75" thickBot="1" x14ac:dyDescent="0.3">
      <c r="A1400" s="209">
        <v>46191</v>
      </c>
      <c r="B1400" s="213" t="s">
        <v>170</v>
      </c>
      <c r="C1400" s="210" t="s">
        <v>182</v>
      </c>
      <c r="D1400" s="211">
        <v>1.63</v>
      </c>
      <c r="E1400" s="210" t="s">
        <v>188</v>
      </c>
    </row>
    <row r="1401" spans="1:5" ht="15.75" thickBot="1" x14ac:dyDescent="0.3">
      <c r="A1401" s="209">
        <v>46191</v>
      </c>
      <c r="B1401" s="213" t="s">
        <v>170</v>
      </c>
      <c r="C1401" s="210" t="s">
        <v>183</v>
      </c>
      <c r="D1401" s="211">
        <v>1.66</v>
      </c>
      <c r="E1401" s="210" t="s">
        <v>188</v>
      </c>
    </row>
    <row r="1402" spans="1:5" ht="15.75" thickBot="1" x14ac:dyDescent="0.3">
      <c r="A1402" s="209">
        <v>46191</v>
      </c>
      <c r="B1402" s="213" t="s">
        <v>170</v>
      </c>
      <c r="C1402" s="210" t="s">
        <v>183</v>
      </c>
      <c r="D1402" s="211">
        <v>1.79</v>
      </c>
      <c r="E1402" s="210" t="s">
        <v>188</v>
      </c>
    </row>
    <row r="1403" spans="1:5" ht="15.75" thickBot="1" x14ac:dyDescent="0.3">
      <c r="A1403" s="209">
        <v>46191</v>
      </c>
      <c r="B1403" s="213" t="s">
        <v>170</v>
      </c>
      <c r="C1403" s="210" t="s">
        <v>183</v>
      </c>
      <c r="D1403" s="211">
        <v>1.79</v>
      </c>
      <c r="E1403" s="210" t="s">
        <v>188</v>
      </c>
    </row>
    <row r="1404" spans="1:5" ht="15.75" thickBot="1" x14ac:dyDescent="0.3">
      <c r="A1404" s="209">
        <v>46191</v>
      </c>
      <c r="B1404" s="213" t="s">
        <v>170</v>
      </c>
      <c r="C1404" s="210" t="s">
        <v>182</v>
      </c>
      <c r="D1404" s="211">
        <v>1.65</v>
      </c>
      <c r="E1404" s="210" t="s">
        <v>188</v>
      </c>
    </row>
    <row r="1405" spans="1:5" ht="15.75" thickBot="1" x14ac:dyDescent="0.3">
      <c r="A1405" s="209">
        <v>46191</v>
      </c>
      <c r="B1405" s="213" t="s">
        <v>170</v>
      </c>
      <c r="C1405" s="210" t="s">
        <v>185</v>
      </c>
      <c r="D1405" s="211">
        <v>1.58</v>
      </c>
      <c r="E1405" s="210" t="s">
        <v>188</v>
      </c>
    </row>
    <row r="1406" spans="1:5" ht="15.75" thickBot="1" x14ac:dyDescent="0.3">
      <c r="A1406" s="209">
        <v>46191</v>
      </c>
      <c r="B1406" s="213" t="s">
        <v>170</v>
      </c>
      <c r="C1406" s="210" t="s">
        <v>182</v>
      </c>
      <c r="D1406" s="211">
        <v>1.51</v>
      </c>
      <c r="E1406" s="210" t="s">
        <v>188</v>
      </c>
    </row>
    <row r="1407" spans="1:5" ht="15.75" thickBot="1" x14ac:dyDescent="0.3">
      <c r="A1407" s="209">
        <v>46191</v>
      </c>
      <c r="B1407" s="213" t="s">
        <v>170</v>
      </c>
      <c r="C1407" s="210" t="s">
        <v>182</v>
      </c>
      <c r="D1407" s="211">
        <v>1.61</v>
      </c>
      <c r="E1407" s="210" t="s">
        <v>188</v>
      </c>
    </row>
    <row r="1408" spans="1:5" ht="15.75" thickBot="1" x14ac:dyDescent="0.3">
      <c r="A1408" s="209">
        <v>46191</v>
      </c>
      <c r="B1408" s="213" t="s">
        <v>170</v>
      </c>
      <c r="C1408" s="210" t="s">
        <v>182</v>
      </c>
      <c r="D1408" s="211">
        <v>1.65</v>
      </c>
      <c r="E1408" s="210" t="s">
        <v>188</v>
      </c>
    </row>
    <row r="1409" spans="1:5" ht="15.75" thickBot="1" x14ac:dyDescent="0.3">
      <c r="A1409" s="209">
        <v>46191</v>
      </c>
      <c r="B1409" s="213" t="s">
        <v>170</v>
      </c>
      <c r="C1409" s="210" t="s">
        <v>183</v>
      </c>
      <c r="D1409" s="211">
        <v>1.61</v>
      </c>
      <c r="E1409" s="210" t="s">
        <v>188</v>
      </c>
    </row>
    <row r="1410" spans="1:5" ht="15.75" thickBot="1" x14ac:dyDescent="0.3">
      <c r="A1410" s="209">
        <v>46191</v>
      </c>
      <c r="B1410" s="213" t="s">
        <v>170</v>
      </c>
      <c r="C1410" s="210" t="s">
        <v>183</v>
      </c>
      <c r="D1410" s="211">
        <v>1.56</v>
      </c>
      <c r="E1410" s="210" t="s">
        <v>188</v>
      </c>
    </row>
    <row r="1411" spans="1:5" ht="15.75" thickBot="1" x14ac:dyDescent="0.3">
      <c r="A1411" s="209">
        <v>46191</v>
      </c>
      <c r="B1411" s="213" t="s">
        <v>170</v>
      </c>
      <c r="C1411" s="210" t="s">
        <v>184</v>
      </c>
      <c r="D1411" s="211">
        <v>1.87</v>
      </c>
      <c r="E1411" s="210" t="s">
        <v>192</v>
      </c>
    </row>
    <row r="1412" spans="1:5" ht="15.75" thickBot="1" x14ac:dyDescent="0.3">
      <c r="A1412" s="209">
        <v>46192</v>
      </c>
      <c r="B1412" s="213" t="s">
        <v>170</v>
      </c>
      <c r="C1412" s="210" t="s">
        <v>182</v>
      </c>
      <c r="D1412" s="211">
        <v>1.69</v>
      </c>
      <c r="E1412" s="210" t="s">
        <v>188</v>
      </c>
    </row>
    <row r="1413" spans="1:5" ht="15.75" thickBot="1" x14ac:dyDescent="0.3">
      <c r="A1413" s="209">
        <v>46192</v>
      </c>
      <c r="B1413" s="213" t="s">
        <v>170</v>
      </c>
      <c r="C1413" s="210" t="s">
        <v>187</v>
      </c>
      <c r="D1413" s="211">
        <v>1.58</v>
      </c>
      <c r="E1413" s="210" t="s">
        <v>190</v>
      </c>
    </row>
    <row r="1414" spans="1:5" ht="15.75" thickBot="1" x14ac:dyDescent="0.3">
      <c r="A1414" s="209">
        <v>46192</v>
      </c>
      <c r="B1414" s="213" t="s">
        <v>170</v>
      </c>
      <c r="C1414" s="210" t="s">
        <v>182</v>
      </c>
      <c r="D1414" s="211">
        <v>1.52</v>
      </c>
      <c r="E1414" s="210" t="s">
        <v>188</v>
      </c>
    </row>
    <row r="1415" spans="1:5" ht="15.75" thickBot="1" x14ac:dyDescent="0.3">
      <c r="A1415" s="209">
        <v>46192</v>
      </c>
      <c r="B1415" s="213" t="s">
        <v>170</v>
      </c>
      <c r="C1415" s="210" t="s">
        <v>183</v>
      </c>
      <c r="D1415" s="211">
        <v>1.61</v>
      </c>
      <c r="E1415" s="210" t="s">
        <v>188</v>
      </c>
    </row>
    <row r="1416" spans="1:5" ht="15.75" thickBot="1" x14ac:dyDescent="0.3">
      <c r="A1416" s="209">
        <v>46192</v>
      </c>
      <c r="B1416" s="213" t="s">
        <v>170</v>
      </c>
      <c r="C1416" s="210" t="s">
        <v>183</v>
      </c>
      <c r="D1416" s="211">
        <v>1.61</v>
      </c>
      <c r="E1416" s="210" t="s">
        <v>188</v>
      </c>
    </row>
    <row r="1417" spans="1:5" ht="15.75" thickBot="1" x14ac:dyDescent="0.3">
      <c r="A1417" s="209">
        <v>46192</v>
      </c>
      <c r="B1417" s="213" t="s">
        <v>170</v>
      </c>
      <c r="C1417" s="210" t="s">
        <v>183</v>
      </c>
      <c r="D1417" s="211">
        <v>1.61</v>
      </c>
      <c r="E1417" s="210" t="s">
        <v>188</v>
      </c>
    </row>
    <row r="1418" spans="1:5" ht="15.75" thickBot="1" x14ac:dyDescent="0.3">
      <c r="A1418" s="209">
        <v>46192</v>
      </c>
      <c r="B1418" s="213" t="s">
        <v>170</v>
      </c>
      <c r="C1418" s="210" t="s">
        <v>183</v>
      </c>
      <c r="D1418" s="211">
        <v>1.61</v>
      </c>
      <c r="E1418" s="210" t="s">
        <v>188</v>
      </c>
    </row>
    <row r="1419" spans="1:5" ht="15.75" thickBot="1" x14ac:dyDescent="0.3">
      <c r="A1419" s="209">
        <v>46192</v>
      </c>
      <c r="B1419" s="213" t="s">
        <v>170</v>
      </c>
      <c r="C1419" s="210" t="s">
        <v>183</v>
      </c>
      <c r="D1419" s="211">
        <v>1.59</v>
      </c>
      <c r="E1419" s="210" t="s">
        <v>188</v>
      </c>
    </row>
    <row r="1420" spans="1:5" ht="15.75" thickBot="1" x14ac:dyDescent="0.3">
      <c r="A1420" s="209">
        <v>46192</v>
      </c>
      <c r="B1420" s="213" t="s">
        <v>170</v>
      </c>
      <c r="C1420" s="210" t="s">
        <v>184</v>
      </c>
      <c r="D1420" s="211">
        <v>1.65</v>
      </c>
      <c r="E1420" s="210" t="s">
        <v>188</v>
      </c>
    </row>
    <row r="1421" spans="1:5" ht="15.75" thickBot="1" x14ac:dyDescent="0.3">
      <c r="A1421" s="209">
        <v>46192</v>
      </c>
      <c r="B1421" s="213" t="s">
        <v>170</v>
      </c>
      <c r="C1421" s="210" t="s">
        <v>182</v>
      </c>
      <c r="D1421" s="211">
        <v>1.63</v>
      </c>
      <c r="E1421" s="210" t="s">
        <v>188</v>
      </c>
    </row>
    <row r="1422" spans="1:5" ht="15.75" thickBot="1" x14ac:dyDescent="0.3">
      <c r="A1422" s="209">
        <v>46192</v>
      </c>
      <c r="B1422" s="213" t="s">
        <v>170</v>
      </c>
      <c r="C1422" s="210" t="s">
        <v>182</v>
      </c>
      <c r="D1422" s="211">
        <v>1.58</v>
      </c>
      <c r="E1422" s="210" t="s">
        <v>188</v>
      </c>
    </row>
    <row r="1423" spans="1:5" ht="15.75" thickBot="1" x14ac:dyDescent="0.3">
      <c r="A1423" s="209">
        <v>46192</v>
      </c>
      <c r="B1423" s="213" t="s">
        <v>170</v>
      </c>
      <c r="C1423" s="210" t="s">
        <v>187</v>
      </c>
      <c r="D1423" s="211">
        <v>1.71</v>
      </c>
      <c r="E1423" s="210" t="s">
        <v>188</v>
      </c>
    </row>
    <row r="1424" spans="1:5" ht="15.75" thickBot="1" x14ac:dyDescent="0.3">
      <c r="A1424" s="209">
        <v>46192</v>
      </c>
      <c r="B1424" s="213" t="s">
        <v>170</v>
      </c>
      <c r="C1424" s="210" t="s">
        <v>182</v>
      </c>
      <c r="D1424" s="211">
        <v>1.58</v>
      </c>
      <c r="E1424" s="210" t="s">
        <v>188</v>
      </c>
    </row>
    <row r="1425" spans="1:5" ht="15.75" thickBot="1" x14ac:dyDescent="0.3">
      <c r="A1425" s="209">
        <v>46192</v>
      </c>
      <c r="B1425" s="213" t="s">
        <v>170</v>
      </c>
      <c r="C1425" s="210" t="s">
        <v>182</v>
      </c>
      <c r="D1425" s="211">
        <v>1.55</v>
      </c>
      <c r="E1425" s="210" t="s">
        <v>188</v>
      </c>
    </row>
    <row r="1426" spans="1:5" ht="15.75" thickBot="1" x14ac:dyDescent="0.3">
      <c r="A1426" s="209">
        <v>46192</v>
      </c>
      <c r="B1426" s="213" t="s">
        <v>170</v>
      </c>
      <c r="C1426" s="210" t="s">
        <v>182</v>
      </c>
      <c r="D1426" s="211">
        <v>1.6</v>
      </c>
      <c r="E1426" s="210" t="s">
        <v>188</v>
      </c>
    </row>
    <row r="1427" spans="1:5" ht="15.75" thickBot="1" x14ac:dyDescent="0.3">
      <c r="A1427" s="209">
        <v>46192</v>
      </c>
      <c r="B1427" s="213" t="s">
        <v>170</v>
      </c>
      <c r="C1427" s="210" t="s">
        <v>182</v>
      </c>
      <c r="D1427" s="211">
        <v>1.59</v>
      </c>
      <c r="E1427" s="210" t="s">
        <v>188</v>
      </c>
    </row>
    <row r="1428" spans="1:5" ht="15.75" thickBot="1" x14ac:dyDescent="0.3">
      <c r="A1428" s="209">
        <v>46192</v>
      </c>
      <c r="B1428" s="213" t="s">
        <v>170</v>
      </c>
      <c r="C1428" s="210" t="s">
        <v>182</v>
      </c>
      <c r="D1428" s="211">
        <v>1.63</v>
      </c>
      <c r="E1428" s="210" t="s">
        <v>188</v>
      </c>
    </row>
    <row r="1429" spans="1:5" ht="15.75" thickBot="1" x14ac:dyDescent="0.3">
      <c r="A1429" s="209">
        <v>46192</v>
      </c>
      <c r="B1429" s="213" t="s">
        <v>170</v>
      </c>
      <c r="C1429" s="210" t="s">
        <v>183</v>
      </c>
      <c r="D1429" s="211">
        <v>1.74</v>
      </c>
      <c r="E1429" s="210" t="s">
        <v>188</v>
      </c>
    </row>
    <row r="1430" spans="1:5" ht="15.75" thickBot="1" x14ac:dyDescent="0.3">
      <c r="A1430" s="209">
        <v>46192</v>
      </c>
      <c r="B1430" s="213" t="s">
        <v>170</v>
      </c>
      <c r="C1430" s="210" t="s">
        <v>183</v>
      </c>
      <c r="D1430" s="211">
        <v>1.79</v>
      </c>
      <c r="E1430" s="210" t="s">
        <v>188</v>
      </c>
    </row>
    <row r="1431" spans="1:5" ht="15.75" thickBot="1" x14ac:dyDescent="0.3">
      <c r="A1431" s="209">
        <v>46192</v>
      </c>
      <c r="B1431" s="213" t="s">
        <v>170</v>
      </c>
      <c r="C1431" s="210" t="s">
        <v>183</v>
      </c>
      <c r="D1431" s="211">
        <v>1.79</v>
      </c>
      <c r="E1431" s="210" t="s">
        <v>188</v>
      </c>
    </row>
    <row r="1432" spans="1:5" ht="15.75" thickBot="1" x14ac:dyDescent="0.3">
      <c r="A1432" s="209">
        <v>46192</v>
      </c>
      <c r="B1432" s="213" t="s">
        <v>170</v>
      </c>
      <c r="C1432" s="210" t="s">
        <v>182</v>
      </c>
      <c r="D1432" s="211">
        <v>1.65</v>
      </c>
      <c r="E1432" s="210" t="s">
        <v>188</v>
      </c>
    </row>
    <row r="1433" spans="1:5" ht="15.75" thickBot="1" x14ac:dyDescent="0.3">
      <c r="A1433" s="209">
        <v>46192</v>
      </c>
      <c r="B1433" s="213" t="s">
        <v>170</v>
      </c>
      <c r="C1433" s="210" t="s">
        <v>182</v>
      </c>
      <c r="D1433" s="211">
        <v>1.61</v>
      </c>
      <c r="E1433" s="210" t="s">
        <v>188</v>
      </c>
    </row>
    <row r="1434" spans="1:5" ht="15.75" thickBot="1" x14ac:dyDescent="0.3">
      <c r="A1434" s="209">
        <v>46192</v>
      </c>
      <c r="B1434" s="213" t="s">
        <v>170</v>
      </c>
      <c r="C1434" s="210" t="s">
        <v>182</v>
      </c>
      <c r="D1434" s="211">
        <v>1.63</v>
      </c>
      <c r="E1434" s="210" t="s">
        <v>188</v>
      </c>
    </row>
    <row r="1435" spans="1:5" ht="15.75" thickBot="1" x14ac:dyDescent="0.3">
      <c r="A1435" s="209">
        <v>46193</v>
      </c>
      <c r="B1435" s="213" t="s">
        <v>170</v>
      </c>
      <c r="C1435" s="210" t="s">
        <v>183</v>
      </c>
      <c r="D1435" s="211">
        <v>1.61</v>
      </c>
      <c r="E1435" s="210" t="s">
        <v>188</v>
      </c>
    </row>
    <row r="1436" spans="1:5" ht="15.75" thickBot="1" x14ac:dyDescent="0.3">
      <c r="A1436" s="209">
        <v>46193</v>
      </c>
      <c r="B1436" s="213" t="s">
        <v>170</v>
      </c>
      <c r="C1436" s="210" t="s">
        <v>183</v>
      </c>
      <c r="D1436" s="211">
        <v>1.59</v>
      </c>
      <c r="E1436" s="210" t="s">
        <v>188</v>
      </c>
    </row>
    <row r="1437" spans="1:5" ht="15.75" thickBot="1" x14ac:dyDescent="0.3">
      <c r="A1437" s="209">
        <v>46193</v>
      </c>
      <c r="B1437" s="213" t="s">
        <v>170</v>
      </c>
      <c r="C1437" s="210" t="s">
        <v>183</v>
      </c>
      <c r="D1437" s="211">
        <v>1.61</v>
      </c>
      <c r="E1437" s="210" t="s">
        <v>188</v>
      </c>
    </row>
    <row r="1438" spans="1:5" ht="15.75" thickBot="1" x14ac:dyDescent="0.3">
      <c r="A1438" s="209">
        <v>46193</v>
      </c>
      <c r="B1438" s="213" t="s">
        <v>170</v>
      </c>
      <c r="C1438" s="210" t="s">
        <v>183</v>
      </c>
      <c r="D1438" s="211">
        <v>1.74</v>
      </c>
      <c r="E1438" s="210" t="s">
        <v>188</v>
      </c>
    </row>
    <row r="1439" spans="1:5" ht="15.75" thickBot="1" x14ac:dyDescent="0.3">
      <c r="A1439" s="209">
        <v>46194</v>
      </c>
      <c r="B1439" s="213" t="s">
        <v>170</v>
      </c>
      <c r="C1439" s="210" t="s">
        <v>183</v>
      </c>
      <c r="D1439" s="211">
        <v>1.61</v>
      </c>
      <c r="E1439" s="210" t="s">
        <v>188</v>
      </c>
    </row>
    <row r="1440" spans="1:5" ht="15.75" thickBot="1" x14ac:dyDescent="0.3">
      <c r="A1440" s="209">
        <v>46194</v>
      </c>
      <c r="B1440" s="213" t="s">
        <v>170</v>
      </c>
      <c r="C1440" s="210" t="s">
        <v>183</v>
      </c>
      <c r="D1440" s="211">
        <v>1.74</v>
      </c>
      <c r="E1440" s="210" t="s">
        <v>188</v>
      </c>
    </row>
    <row r="1441" spans="1:5" ht="15.75" thickBot="1" x14ac:dyDescent="0.3">
      <c r="A1441" s="209">
        <v>46195</v>
      </c>
      <c r="B1441" s="213" t="s">
        <v>170</v>
      </c>
      <c r="C1441" s="210" t="s">
        <v>182</v>
      </c>
      <c r="D1441" s="211">
        <v>1.69</v>
      </c>
      <c r="E1441" s="210" t="s">
        <v>188</v>
      </c>
    </row>
    <row r="1442" spans="1:5" ht="15.75" thickBot="1" x14ac:dyDescent="0.3">
      <c r="A1442" s="209">
        <v>46195</v>
      </c>
      <c r="B1442" s="213" t="s">
        <v>170</v>
      </c>
      <c r="C1442" s="210" t="s">
        <v>182</v>
      </c>
      <c r="D1442" s="211">
        <v>1.63</v>
      </c>
      <c r="E1442" s="210" t="s">
        <v>188</v>
      </c>
    </row>
    <row r="1443" spans="1:5" ht="15.75" thickBot="1" x14ac:dyDescent="0.3">
      <c r="A1443" s="209">
        <v>46195</v>
      </c>
      <c r="B1443" s="213" t="s">
        <v>170</v>
      </c>
      <c r="C1443" s="210" t="s">
        <v>182</v>
      </c>
      <c r="D1443" s="211">
        <v>1.52</v>
      </c>
      <c r="E1443" s="210" t="s">
        <v>188</v>
      </c>
    </row>
    <row r="1444" spans="1:5" ht="15.75" thickBot="1" x14ac:dyDescent="0.3">
      <c r="A1444" s="209">
        <v>46195</v>
      </c>
      <c r="B1444" s="213" t="s">
        <v>170</v>
      </c>
      <c r="C1444" s="210" t="s">
        <v>182</v>
      </c>
      <c r="D1444" s="211">
        <v>1.5</v>
      </c>
      <c r="E1444" s="210" t="s">
        <v>188</v>
      </c>
    </row>
    <row r="1445" spans="1:5" ht="15.75" thickBot="1" x14ac:dyDescent="0.3">
      <c r="A1445" s="209">
        <v>46195</v>
      </c>
      <c r="B1445" s="213" t="s">
        <v>170</v>
      </c>
      <c r="C1445" s="210" t="s">
        <v>183</v>
      </c>
      <c r="D1445" s="211">
        <v>1.61</v>
      </c>
      <c r="E1445" s="210" t="s">
        <v>188</v>
      </c>
    </row>
    <row r="1446" spans="1:5" ht="15.75" thickBot="1" x14ac:dyDescent="0.3">
      <c r="A1446" s="209">
        <v>46195</v>
      </c>
      <c r="B1446" s="213" t="s">
        <v>170</v>
      </c>
      <c r="C1446" s="210" t="s">
        <v>183</v>
      </c>
      <c r="D1446" s="211">
        <v>1.61</v>
      </c>
      <c r="E1446" s="210" t="s">
        <v>188</v>
      </c>
    </row>
    <row r="1447" spans="1:5" ht="15.75" thickBot="1" x14ac:dyDescent="0.3">
      <c r="A1447" s="209">
        <v>46195</v>
      </c>
      <c r="B1447" s="213" t="s">
        <v>170</v>
      </c>
      <c r="C1447" s="210" t="s">
        <v>183</v>
      </c>
      <c r="D1447" s="211">
        <v>1.56</v>
      </c>
      <c r="E1447" s="210" t="s">
        <v>188</v>
      </c>
    </row>
    <row r="1448" spans="1:5" ht="15.75" thickBot="1" x14ac:dyDescent="0.3">
      <c r="A1448" s="209">
        <v>46195</v>
      </c>
      <c r="B1448" s="213" t="s">
        <v>170</v>
      </c>
      <c r="C1448" s="210" t="s">
        <v>183</v>
      </c>
      <c r="D1448" s="211">
        <v>1.61</v>
      </c>
      <c r="E1448" s="210" t="s">
        <v>188</v>
      </c>
    </row>
    <row r="1449" spans="1:5" ht="15.75" thickBot="1" x14ac:dyDescent="0.3">
      <c r="A1449" s="209">
        <v>46195</v>
      </c>
      <c r="B1449" s="213" t="s">
        <v>170</v>
      </c>
      <c r="C1449" s="210" t="s">
        <v>184</v>
      </c>
      <c r="D1449" s="211">
        <v>1.65</v>
      </c>
      <c r="E1449" s="210" t="s">
        <v>188</v>
      </c>
    </row>
    <row r="1450" spans="1:5" ht="15.75" thickBot="1" x14ac:dyDescent="0.3">
      <c r="A1450" s="209">
        <v>46195</v>
      </c>
      <c r="B1450" s="213" t="s">
        <v>170</v>
      </c>
      <c r="C1450" s="210" t="s">
        <v>184</v>
      </c>
      <c r="D1450" s="211">
        <v>1.74</v>
      </c>
      <c r="E1450" s="210" t="s">
        <v>188</v>
      </c>
    </row>
    <row r="1451" spans="1:5" ht="15.75" thickBot="1" x14ac:dyDescent="0.3">
      <c r="A1451" s="209">
        <v>46195</v>
      </c>
      <c r="B1451" s="213" t="s">
        <v>170</v>
      </c>
      <c r="C1451" s="210" t="s">
        <v>182</v>
      </c>
      <c r="D1451" s="211">
        <v>1.58</v>
      </c>
      <c r="E1451" s="210" t="s">
        <v>188</v>
      </c>
    </row>
    <row r="1452" spans="1:5" ht="15.75" thickBot="1" x14ac:dyDescent="0.3">
      <c r="A1452" s="209">
        <v>46195</v>
      </c>
      <c r="B1452" s="213" t="s">
        <v>170</v>
      </c>
      <c r="C1452" s="210" t="s">
        <v>187</v>
      </c>
      <c r="D1452" s="211">
        <v>1.58</v>
      </c>
      <c r="E1452" s="210" t="s">
        <v>190</v>
      </c>
    </row>
    <row r="1453" spans="1:5" ht="15.75" thickBot="1" x14ac:dyDescent="0.3">
      <c r="A1453" s="209">
        <v>46195</v>
      </c>
      <c r="B1453" s="213" t="s">
        <v>170</v>
      </c>
      <c r="C1453" s="210" t="s">
        <v>182</v>
      </c>
      <c r="D1453" s="211">
        <v>1.56</v>
      </c>
      <c r="E1453" s="210" t="s">
        <v>188</v>
      </c>
    </row>
    <row r="1454" spans="1:5" ht="15.75" thickBot="1" x14ac:dyDescent="0.3">
      <c r="A1454" s="209">
        <v>46195</v>
      </c>
      <c r="B1454" s="213" t="s">
        <v>170</v>
      </c>
      <c r="C1454" s="210" t="s">
        <v>184</v>
      </c>
      <c r="D1454" s="211">
        <v>1.87</v>
      </c>
      <c r="E1454" s="210" t="s">
        <v>192</v>
      </c>
    </row>
    <row r="1455" spans="1:5" ht="15.75" thickBot="1" x14ac:dyDescent="0.3">
      <c r="A1455" s="209">
        <v>46195</v>
      </c>
      <c r="B1455" s="213" t="s">
        <v>170</v>
      </c>
      <c r="C1455" s="210" t="s">
        <v>187</v>
      </c>
      <c r="D1455" s="211">
        <v>1.71</v>
      </c>
      <c r="E1455" s="210" t="s">
        <v>188</v>
      </c>
    </row>
    <row r="1456" spans="1:5" ht="15.75" thickBot="1" x14ac:dyDescent="0.3">
      <c r="A1456" s="209">
        <v>46195</v>
      </c>
      <c r="B1456" s="213" t="s">
        <v>170</v>
      </c>
      <c r="C1456" s="210" t="s">
        <v>182</v>
      </c>
      <c r="D1456" s="211">
        <v>1.58</v>
      </c>
      <c r="E1456" s="210" t="s">
        <v>188</v>
      </c>
    </row>
    <row r="1457" spans="1:5" ht="15.75" thickBot="1" x14ac:dyDescent="0.3">
      <c r="A1457" s="209">
        <v>46195</v>
      </c>
      <c r="B1457" s="213" t="s">
        <v>170</v>
      </c>
      <c r="C1457" s="210" t="s">
        <v>182</v>
      </c>
      <c r="D1457" s="211">
        <v>1.55</v>
      </c>
      <c r="E1457" s="210" t="s">
        <v>188</v>
      </c>
    </row>
    <row r="1458" spans="1:5" ht="15.75" thickBot="1" x14ac:dyDescent="0.3">
      <c r="A1458" s="209">
        <v>46195</v>
      </c>
      <c r="B1458" s="213" t="s">
        <v>170</v>
      </c>
      <c r="C1458" s="210" t="s">
        <v>182</v>
      </c>
      <c r="D1458" s="211">
        <v>1.6</v>
      </c>
      <c r="E1458" s="210" t="s">
        <v>188</v>
      </c>
    </row>
    <row r="1459" spans="1:5" ht="15.75" thickBot="1" x14ac:dyDescent="0.3">
      <c r="A1459" s="209">
        <v>46195</v>
      </c>
      <c r="B1459" s="213" t="s">
        <v>170</v>
      </c>
      <c r="C1459" s="210" t="s">
        <v>182</v>
      </c>
      <c r="D1459" s="211">
        <v>1.59</v>
      </c>
      <c r="E1459" s="210" t="s">
        <v>188</v>
      </c>
    </row>
    <row r="1460" spans="1:5" ht="15.75" thickBot="1" x14ac:dyDescent="0.3">
      <c r="A1460" s="209">
        <v>46195</v>
      </c>
      <c r="B1460" s="213" t="s">
        <v>170</v>
      </c>
      <c r="C1460" s="210" t="s">
        <v>186</v>
      </c>
      <c r="D1460" s="211">
        <v>1.63</v>
      </c>
      <c r="E1460" s="210" t="s">
        <v>189</v>
      </c>
    </row>
    <row r="1461" spans="1:5" ht="15.75" thickBot="1" x14ac:dyDescent="0.3">
      <c r="A1461" s="209">
        <v>46195</v>
      </c>
      <c r="B1461" s="213" t="s">
        <v>170</v>
      </c>
      <c r="C1461" s="210" t="s">
        <v>183</v>
      </c>
      <c r="D1461" s="211">
        <v>1.66</v>
      </c>
      <c r="E1461" s="210" t="s">
        <v>188</v>
      </c>
    </row>
    <row r="1462" spans="1:5" ht="15.75" thickBot="1" x14ac:dyDescent="0.3">
      <c r="A1462" s="209">
        <v>46195</v>
      </c>
      <c r="B1462" s="213" t="s">
        <v>170</v>
      </c>
      <c r="C1462" s="210" t="s">
        <v>182</v>
      </c>
      <c r="D1462" s="211">
        <v>1.63</v>
      </c>
      <c r="E1462" s="210" t="s">
        <v>188</v>
      </c>
    </row>
    <row r="1463" spans="1:5" ht="15.75" thickBot="1" x14ac:dyDescent="0.3">
      <c r="A1463" s="209">
        <v>46195</v>
      </c>
      <c r="B1463" s="213" t="s">
        <v>170</v>
      </c>
      <c r="C1463" s="210" t="s">
        <v>182</v>
      </c>
      <c r="D1463" s="211">
        <v>1.61</v>
      </c>
      <c r="E1463" s="210" t="s">
        <v>188</v>
      </c>
    </row>
    <row r="1464" spans="1:5" ht="15.75" thickBot="1" x14ac:dyDescent="0.3">
      <c r="A1464" s="209">
        <v>46195</v>
      </c>
      <c r="B1464" s="213" t="s">
        <v>170</v>
      </c>
      <c r="C1464" s="210" t="s">
        <v>185</v>
      </c>
      <c r="D1464" s="211">
        <v>1.58</v>
      </c>
      <c r="E1464" s="210" t="s">
        <v>188</v>
      </c>
    </row>
    <row r="1465" spans="1:5" ht="15.75" thickBot="1" x14ac:dyDescent="0.3">
      <c r="A1465" s="209">
        <v>46195</v>
      </c>
      <c r="B1465" s="213" t="s">
        <v>170</v>
      </c>
      <c r="C1465" s="210" t="s">
        <v>182</v>
      </c>
      <c r="D1465" s="211">
        <v>1.51</v>
      </c>
      <c r="E1465" s="210" t="s">
        <v>188</v>
      </c>
    </row>
    <row r="1466" spans="1:5" ht="15.75" thickBot="1" x14ac:dyDescent="0.3">
      <c r="A1466" s="209">
        <v>46195</v>
      </c>
      <c r="B1466" s="213" t="s">
        <v>170</v>
      </c>
      <c r="C1466" s="210" t="s">
        <v>183</v>
      </c>
      <c r="D1466" s="211">
        <v>1.74</v>
      </c>
      <c r="E1466" s="210" t="s">
        <v>188</v>
      </c>
    </row>
    <row r="1467" spans="1:5" ht="15.75" thickBot="1" x14ac:dyDescent="0.3">
      <c r="A1467" s="209">
        <v>46195</v>
      </c>
      <c r="B1467" s="213" t="s">
        <v>170</v>
      </c>
      <c r="C1467" s="210" t="s">
        <v>183</v>
      </c>
      <c r="D1467" s="211">
        <v>1.77</v>
      </c>
      <c r="E1467" s="210" t="s">
        <v>188</v>
      </c>
    </row>
    <row r="1468" spans="1:5" ht="15.75" thickBot="1" x14ac:dyDescent="0.3">
      <c r="A1468" s="209">
        <v>46196</v>
      </c>
      <c r="B1468" s="213" t="s">
        <v>170</v>
      </c>
      <c r="C1468" s="210" t="s">
        <v>182</v>
      </c>
      <c r="D1468" s="211">
        <v>1.69</v>
      </c>
      <c r="E1468" s="210" t="s">
        <v>188</v>
      </c>
    </row>
    <row r="1469" spans="1:5" ht="15.75" thickBot="1" x14ac:dyDescent="0.3">
      <c r="A1469" s="209">
        <v>46196</v>
      </c>
      <c r="B1469" s="213" t="s">
        <v>170</v>
      </c>
      <c r="C1469" s="210" t="s">
        <v>187</v>
      </c>
      <c r="D1469" s="211">
        <v>1.58</v>
      </c>
      <c r="E1469" s="210" t="s">
        <v>190</v>
      </c>
    </row>
    <row r="1470" spans="1:5" ht="15.75" thickBot="1" x14ac:dyDescent="0.3">
      <c r="A1470" s="209">
        <v>46196</v>
      </c>
      <c r="B1470" s="213" t="s">
        <v>170</v>
      </c>
      <c r="C1470" s="210" t="s">
        <v>182</v>
      </c>
      <c r="D1470" s="211">
        <v>1.52</v>
      </c>
      <c r="E1470" s="210" t="s">
        <v>188</v>
      </c>
    </row>
    <row r="1471" spans="1:5" ht="15.75" thickBot="1" x14ac:dyDescent="0.3">
      <c r="A1471" s="209">
        <v>46196</v>
      </c>
      <c r="B1471" s="213" t="s">
        <v>170</v>
      </c>
      <c r="C1471" s="210" t="s">
        <v>182</v>
      </c>
      <c r="D1471" s="211">
        <v>1.5</v>
      </c>
      <c r="E1471" s="210" t="s">
        <v>188</v>
      </c>
    </row>
    <row r="1472" spans="1:5" ht="15.75" thickBot="1" x14ac:dyDescent="0.3">
      <c r="A1472" s="209">
        <v>46196</v>
      </c>
      <c r="B1472" s="213" t="s">
        <v>170</v>
      </c>
      <c r="C1472" s="210" t="s">
        <v>183</v>
      </c>
      <c r="D1472" s="211">
        <v>1.61</v>
      </c>
      <c r="E1472" s="210" t="s">
        <v>188</v>
      </c>
    </row>
    <row r="1473" spans="1:5" ht="15.75" thickBot="1" x14ac:dyDescent="0.3">
      <c r="A1473" s="209">
        <v>46196</v>
      </c>
      <c r="B1473" s="213" t="s">
        <v>170</v>
      </c>
      <c r="C1473" s="210" t="s">
        <v>183</v>
      </c>
      <c r="D1473" s="211">
        <v>1.61</v>
      </c>
      <c r="E1473" s="210" t="s">
        <v>188</v>
      </c>
    </row>
    <row r="1474" spans="1:5" ht="15.75" thickBot="1" x14ac:dyDescent="0.3">
      <c r="A1474" s="209">
        <v>46196</v>
      </c>
      <c r="B1474" s="213" t="s">
        <v>170</v>
      </c>
      <c r="C1474" s="210" t="s">
        <v>183</v>
      </c>
      <c r="D1474" s="211">
        <v>1.61</v>
      </c>
      <c r="E1474" s="210" t="s">
        <v>188</v>
      </c>
    </row>
    <row r="1475" spans="1:5" ht="15.75" thickBot="1" x14ac:dyDescent="0.3">
      <c r="A1475" s="209">
        <v>46196</v>
      </c>
      <c r="B1475" s="213" t="s">
        <v>170</v>
      </c>
      <c r="C1475" s="210" t="s">
        <v>183</v>
      </c>
      <c r="D1475" s="211">
        <v>1.56</v>
      </c>
      <c r="E1475" s="210" t="s">
        <v>188</v>
      </c>
    </row>
    <row r="1476" spans="1:5" ht="15.75" thickBot="1" x14ac:dyDescent="0.3">
      <c r="A1476" s="209">
        <v>46196</v>
      </c>
      <c r="B1476" s="213" t="s">
        <v>170</v>
      </c>
      <c r="C1476" s="210" t="s">
        <v>183</v>
      </c>
      <c r="D1476" s="211">
        <v>1.61</v>
      </c>
      <c r="E1476" s="210" t="s">
        <v>188</v>
      </c>
    </row>
    <row r="1477" spans="1:5" ht="15.75" thickBot="1" x14ac:dyDescent="0.3">
      <c r="A1477" s="209">
        <v>46196</v>
      </c>
      <c r="B1477" s="213" t="s">
        <v>170</v>
      </c>
      <c r="C1477" s="210" t="s">
        <v>184</v>
      </c>
      <c r="D1477" s="211">
        <v>1.87</v>
      </c>
      <c r="E1477" s="210" t="s">
        <v>192</v>
      </c>
    </row>
    <row r="1478" spans="1:5" ht="15.75" thickBot="1" x14ac:dyDescent="0.3">
      <c r="A1478" s="209">
        <v>46196</v>
      </c>
      <c r="B1478" s="213" t="s">
        <v>170</v>
      </c>
      <c r="C1478" s="210" t="s">
        <v>184</v>
      </c>
      <c r="D1478" s="211">
        <v>1.65</v>
      </c>
      <c r="E1478" s="210" t="s">
        <v>188</v>
      </c>
    </row>
    <row r="1479" spans="1:5" ht="15.75" thickBot="1" x14ac:dyDescent="0.3">
      <c r="A1479" s="209">
        <v>46196</v>
      </c>
      <c r="B1479" s="213" t="s">
        <v>170</v>
      </c>
      <c r="C1479" s="210" t="s">
        <v>184</v>
      </c>
      <c r="D1479" s="211">
        <v>1.74</v>
      </c>
      <c r="E1479" s="210" t="s">
        <v>188</v>
      </c>
    </row>
    <row r="1480" spans="1:5" ht="15.75" thickBot="1" x14ac:dyDescent="0.3">
      <c r="A1480" s="209">
        <v>46196</v>
      </c>
      <c r="B1480" s="213" t="s">
        <v>170</v>
      </c>
      <c r="C1480" s="210" t="s">
        <v>182</v>
      </c>
      <c r="D1480" s="211">
        <v>1.63</v>
      </c>
      <c r="E1480" s="210" t="s">
        <v>188</v>
      </c>
    </row>
    <row r="1481" spans="1:5" ht="15.75" thickBot="1" x14ac:dyDescent="0.3">
      <c r="A1481" s="209">
        <v>46196</v>
      </c>
      <c r="B1481" s="213" t="s">
        <v>170</v>
      </c>
      <c r="C1481" s="210" t="s">
        <v>182</v>
      </c>
      <c r="D1481" s="211">
        <v>1.58</v>
      </c>
      <c r="E1481" s="210" t="s">
        <v>188</v>
      </c>
    </row>
    <row r="1482" spans="1:5" ht="15.75" thickBot="1" x14ac:dyDescent="0.3">
      <c r="A1482" s="209">
        <v>46196</v>
      </c>
      <c r="B1482" s="213" t="s">
        <v>170</v>
      </c>
      <c r="C1482" s="210" t="s">
        <v>182</v>
      </c>
      <c r="D1482" s="211">
        <v>1.56</v>
      </c>
      <c r="E1482" s="210" t="s">
        <v>188</v>
      </c>
    </row>
    <row r="1483" spans="1:5" ht="15.75" thickBot="1" x14ac:dyDescent="0.3">
      <c r="A1483" s="209">
        <v>46196</v>
      </c>
      <c r="B1483" s="213" t="s">
        <v>170</v>
      </c>
      <c r="C1483" s="210" t="s">
        <v>187</v>
      </c>
      <c r="D1483" s="211">
        <v>1.71</v>
      </c>
      <c r="E1483" s="210" t="s">
        <v>188</v>
      </c>
    </row>
    <row r="1484" spans="1:5" ht="15.75" thickBot="1" x14ac:dyDescent="0.3">
      <c r="A1484" s="209">
        <v>46196</v>
      </c>
      <c r="B1484" s="213" t="s">
        <v>170</v>
      </c>
      <c r="C1484" s="210" t="s">
        <v>182</v>
      </c>
      <c r="D1484" s="211">
        <v>1.58</v>
      </c>
      <c r="E1484" s="210" t="s">
        <v>188</v>
      </c>
    </row>
    <row r="1485" spans="1:5" ht="15.75" thickBot="1" x14ac:dyDescent="0.3">
      <c r="A1485" s="209">
        <v>46196</v>
      </c>
      <c r="B1485" s="213" t="s">
        <v>170</v>
      </c>
      <c r="C1485" s="210" t="s">
        <v>182</v>
      </c>
      <c r="D1485" s="211">
        <v>1.55</v>
      </c>
      <c r="E1485" s="210" t="s">
        <v>188</v>
      </c>
    </row>
    <row r="1486" spans="1:5" ht="15.75" thickBot="1" x14ac:dyDescent="0.3">
      <c r="A1486" s="209">
        <v>46196</v>
      </c>
      <c r="B1486" s="213" t="s">
        <v>170</v>
      </c>
      <c r="C1486" s="210" t="s">
        <v>183</v>
      </c>
      <c r="D1486" s="211">
        <v>1.74</v>
      </c>
      <c r="E1486" s="210" t="s">
        <v>188</v>
      </c>
    </row>
    <row r="1487" spans="1:5" ht="15.75" thickBot="1" x14ac:dyDescent="0.3">
      <c r="A1487" s="209">
        <v>46196</v>
      </c>
      <c r="B1487" s="213" t="s">
        <v>170</v>
      </c>
      <c r="C1487" s="210" t="s">
        <v>182</v>
      </c>
      <c r="D1487" s="211">
        <v>1.6</v>
      </c>
      <c r="E1487" s="210" t="s">
        <v>188</v>
      </c>
    </row>
    <row r="1488" spans="1:5" ht="15.75" thickBot="1" x14ac:dyDescent="0.3">
      <c r="A1488" s="209">
        <v>46196</v>
      </c>
      <c r="B1488" s="213" t="s">
        <v>170</v>
      </c>
      <c r="C1488" s="210" t="s">
        <v>182</v>
      </c>
      <c r="D1488" s="211">
        <v>1.59</v>
      </c>
      <c r="E1488" s="210" t="s">
        <v>188</v>
      </c>
    </row>
    <row r="1489" spans="1:5" ht="15.75" thickBot="1" x14ac:dyDescent="0.3">
      <c r="A1489" s="209">
        <v>46196</v>
      </c>
      <c r="B1489" s="213" t="s">
        <v>170</v>
      </c>
      <c r="C1489" s="210" t="s">
        <v>186</v>
      </c>
      <c r="D1489" s="211">
        <v>1.63</v>
      </c>
      <c r="E1489" s="210" t="s">
        <v>189</v>
      </c>
    </row>
    <row r="1490" spans="1:5" ht="15.75" thickBot="1" x14ac:dyDescent="0.3">
      <c r="A1490" s="209">
        <v>46196</v>
      </c>
      <c r="B1490" s="213" t="s">
        <v>170</v>
      </c>
      <c r="C1490" s="210" t="s">
        <v>183</v>
      </c>
      <c r="D1490" s="211">
        <v>1.66</v>
      </c>
      <c r="E1490" s="210" t="s">
        <v>188</v>
      </c>
    </row>
    <row r="1491" spans="1:5" ht="15.75" thickBot="1" x14ac:dyDescent="0.3">
      <c r="A1491" s="209">
        <v>46196</v>
      </c>
      <c r="B1491" s="213" t="s">
        <v>170</v>
      </c>
      <c r="C1491" s="210" t="s">
        <v>182</v>
      </c>
      <c r="D1491" s="211">
        <v>1.63</v>
      </c>
      <c r="E1491" s="210" t="s">
        <v>188</v>
      </c>
    </row>
    <row r="1492" spans="1:5" ht="15.75" thickBot="1" x14ac:dyDescent="0.3">
      <c r="A1492" s="209">
        <v>46196</v>
      </c>
      <c r="B1492" s="213" t="s">
        <v>170</v>
      </c>
      <c r="C1492" s="210" t="s">
        <v>182</v>
      </c>
      <c r="D1492" s="211">
        <v>1.61</v>
      </c>
      <c r="E1492" s="210" t="s">
        <v>188</v>
      </c>
    </row>
    <row r="1493" spans="1:5" ht="15.75" thickBot="1" x14ac:dyDescent="0.3">
      <c r="A1493" s="209">
        <v>46196</v>
      </c>
      <c r="B1493" s="213" t="s">
        <v>170</v>
      </c>
      <c r="C1493" s="210" t="s">
        <v>185</v>
      </c>
      <c r="D1493" s="211">
        <v>1.58</v>
      </c>
      <c r="E1493" s="210" t="s">
        <v>188</v>
      </c>
    </row>
    <row r="1494" spans="1:5" ht="15.75" thickBot="1" x14ac:dyDescent="0.3">
      <c r="A1494" s="209">
        <v>46196</v>
      </c>
      <c r="B1494" s="213" t="s">
        <v>170</v>
      </c>
      <c r="C1494" s="210" t="s">
        <v>182</v>
      </c>
      <c r="D1494" s="211">
        <v>1.51</v>
      </c>
      <c r="E1494" s="210" t="s">
        <v>188</v>
      </c>
    </row>
    <row r="1495" spans="1:5" ht="15.75" thickBot="1" x14ac:dyDescent="0.3">
      <c r="A1495" s="209">
        <v>46196</v>
      </c>
      <c r="B1495" s="213" t="s">
        <v>170</v>
      </c>
      <c r="C1495" s="210" t="s">
        <v>182</v>
      </c>
      <c r="D1495" s="211">
        <v>1.63</v>
      </c>
      <c r="E1495" s="210" t="s">
        <v>188</v>
      </c>
    </row>
    <row r="1496" spans="1:5" ht="15.75" thickBot="1" x14ac:dyDescent="0.3">
      <c r="A1496" s="209">
        <v>46196</v>
      </c>
      <c r="B1496" s="213" t="s">
        <v>170</v>
      </c>
      <c r="C1496" s="210" t="s">
        <v>183</v>
      </c>
      <c r="D1496" s="211">
        <v>1.74</v>
      </c>
      <c r="E1496" s="210" t="s">
        <v>188</v>
      </c>
    </row>
    <row r="1497" spans="1:5" ht="15.75" thickBot="1" x14ac:dyDescent="0.3">
      <c r="A1497" s="209">
        <v>46196</v>
      </c>
      <c r="B1497" s="213" t="s">
        <v>170</v>
      </c>
      <c r="C1497" s="210" t="s">
        <v>183</v>
      </c>
      <c r="D1497" s="211">
        <v>1.77</v>
      </c>
      <c r="E1497" s="210" t="s">
        <v>188</v>
      </c>
    </row>
    <row r="1498" spans="1:5" ht="15.75" thickBot="1" x14ac:dyDescent="0.3">
      <c r="A1498" s="209">
        <v>46197</v>
      </c>
      <c r="B1498" s="213" t="s">
        <v>170</v>
      </c>
      <c r="C1498" s="210" t="s">
        <v>182</v>
      </c>
      <c r="D1498" s="211">
        <v>1.69</v>
      </c>
      <c r="E1498" s="210" t="s">
        <v>188</v>
      </c>
    </row>
    <row r="1499" spans="1:5" ht="15.75" thickBot="1" x14ac:dyDescent="0.3">
      <c r="A1499" s="209">
        <v>46197</v>
      </c>
      <c r="B1499" s="213" t="s">
        <v>170</v>
      </c>
      <c r="C1499" s="210" t="s">
        <v>187</v>
      </c>
      <c r="D1499" s="211">
        <v>1.58</v>
      </c>
      <c r="E1499" s="210" t="s">
        <v>190</v>
      </c>
    </row>
    <row r="1500" spans="1:5" ht="15.75" thickBot="1" x14ac:dyDescent="0.3">
      <c r="A1500" s="209">
        <v>46197</v>
      </c>
      <c r="B1500" s="213" t="s">
        <v>170</v>
      </c>
      <c r="C1500" s="210" t="s">
        <v>182</v>
      </c>
      <c r="D1500" s="211">
        <v>1.52</v>
      </c>
      <c r="E1500" s="210" t="s">
        <v>188</v>
      </c>
    </row>
    <row r="1501" spans="1:5" ht="15.75" thickBot="1" x14ac:dyDescent="0.3">
      <c r="A1501" s="209">
        <v>46197</v>
      </c>
      <c r="B1501" s="213" t="s">
        <v>170</v>
      </c>
      <c r="C1501" s="210" t="s">
        <v>182</v>
      </c>
      <c r="D1501" s="211">
        <v>1.5</v>
      </c>
      <c r="E1501" s="210" t="s">
        <v>188</v>
      </c>
    </row>
    <row r="1502" spans="1:5" ht="15.75" thickBot="1" x14ac:dyDescent="0.3">
      <c r="A1502" s="209">
        <v>46197</v>
      </c>
      <c r="B1502" s="213" t="s">
        <v>170</v>
      </c>
      <c r="C1502" s="210" t="s">
        <v>183</v>
      </c>
      <c r="D1502" s="211">
        <v>1.61</v>
      </c>
      <c r="E1502" s="210" t="s">
        <v>188</v>
      </c>
    </row>
    <row r="1503" spans="1:5" ht="15.75" thickBot="1" x14ac:dyDescent="0.3">
      <c r="A1503" s="209">
        <v>46197</v>
      </c>
      <c r="B1503" s="213" t="s">
        <v>170</v>
      </c>
      <c r="C1503" s="210" t="s">
        <v>183</v>
      </c>
      <c r="D1503" s="211">
        <v>1.61</v>
      </c>
      <c r="E1503" s="210" t="s">
        <v>188</v>
      </c>
    </row>
    <row r="1504" spans="1:5" ht="15.75" thickBot="1" x14ac:dyDescent="0.3">
      <c r="A1504" s="209">
        <v>46197</v>
      </c>
      <c r="B1504" s="213" t="s">
        <v>170</v>
      </c>
      <c r="C1504" s="210" t="s">
        <v>183</v>
      </c>
      <c r="D1504" s="211">
        <v>1.61</v>
      </c>
      <c r="E1504" s="210" t="s">
        <v>188</v>
      </c>
    </row>
    <row r="1505" spans="1:5" ht="15.75" thickBot="1" x14ac:dyDescent="0.3">
      <c r="A1505" s="209">
        <v>46197</v>
      </c>
      <c r="B1505" s="213" t="s">
        <v>170</v>
      </c>
      <c r="C1505" s="210" t="s">
        <v>183</v>
      </c>
      <c r="D1505" s="211">
        <v>1.61</v>
      </c>
      <c r="E1505" s="210" t="s">
        <v>188</v>
      </c>
    </row>
    <row r="1506" spans="1:5" ht="15.75" thickBot="1" x14ac:dyDescent="0.3">
      <c r="A1506" s="209">
        <v>46197</v>
      </c>
      <c r="B1506" s="213" t="s">
        <v>170</v>
      </c>
      <c r="C1506" s="210" t="s">
        <v>183</v>
      </c>
      <c r="D1506" s="211">
        <v>1.56</v>
      </c>
      <c r="E1506" s="210" t="s">
        <v>188</v>
      </c>
    </row>
    <row r="1507" spans="1:5" ht="15.75" thickBot="1" x14ac:dyDescent="0.3">
      <c r="A1507" s="209">
        <v>46197</v>
      </c>
      <c r="B1507" s="213" t="s">
        <v>170</v>
      </c>
      <c r="C1507" s="210" t="s">
        <v>183</v>
      </c>
      <c r="D1507" s="211">
        <v>1.61</v>
      </c>
      <c r="E1507" s="210" t="s">
        <v>188</v>
      </c>
    </row>
    <row r="1508" spans="1:5" ht="15.75" thickBot="1" x14ac:dyDescent="0.3">
      <c r="A1508" s="209">
        <v>46197</v>
      </c>
      <c r="B1508" s="213" t="s">
        <v>170</v>
      </c>
      <c r="C1508" s="210" t="s">
        <v>184</v>
      </c>
      <c r="D1508" s="211">
        <v>1.87</v>
      </c>
      <c r="E1508" s="210" t="s">
        <v>192</v>
      </c>
    </row>
    <row r="1509" spans="1:5" ht="15.75" thickBot="1" x14ac:dyDescent="0.3">
      <c r="A1509" s="209">
        <v>46197</v>
      </c>
      <c r="B1509" s="213" t="s">
        <v>170</v>
      </c>
      <c r="C1509" s="210" t="s">
        <v>184</v>
      </c>
      <c r="D1509" s="211">
        <v>1.65</v>
      </c>
      <c r="E1509" s="210" t="s">
        <v>188</v>
      </c>
    </row>
    <row r="1510" spans="1:5" ht="15.75" thickBot="1" x14ac:dyDescent="0.3">
      <c r="A1510" s="209">
        <v>46197</v>
      </c>
      <c r="B1510" s="213" t="s">
        <v>170</v>
      </c>
      <c r="C1510" s="210" t="s">
        <v>184</v>
      </c>
      <c r="D1510" s="211">
        <v>1.74</v>
      </c>
      <c r="E1510" s="210" t="s">
        <v>188</v>
      </c>
    </row>
    <row r="1511" spans="1:5" ht="15.75" thickBot="1" x14ac:dyDescent="0.3">
      <c r="A1511" s="209">
        <v>46197</v>
      </c>
      <c r="B1511" s="213" t="s">
        <v>170</v>
      </c>
      <c r="C1511" s="210" t="s">
        <v>182</v>
      </c>
      <c r="D1511" s="211">
        <v>1.63</v>
      </c>
      <c r="E1511" s="210" t="s">
        <v>188</v>
      </c>
    </row>
    <row r="1512" spans="1:5" ht="15.75" thickBot="1" x14ac:dyDescent="0.3">
      <c r="A1512" s="209">
        <v>46197</v>
      </c>
      <c r="B1512" s="213" t="s">
        <v>170</v>
      </c>
      <c r="C1512" s="210" t="s">
        <v>182</v>
      </c>
      <c r="D1512" s="211">
        <v>1.58</v>
      </c>
      <c r="E1512" s="210" t="s">
        <v>188</v>
      </c>
    </row>
    <row r="1513" spans="1:5" ht="15.75" thickBot="1" x14ac:dyDescent="0.3">
      <c r="A1513" s="209">
        <v>46197</v>
      </c>
      <c r="B1513" s="213" t="s">
        <v>170</v>
      </c>
      <c r="C1513" s="210" t="s">
        <v>182</v>
      </c>
      <c r="D1513" s="211">
        <v>1.56</v>
      </c>
      <c r="E1513" s="210" t="s">
        <v>188</v>
      </c>
    </row>
    <row r="1514" spans="1:5" ht="15.75" thickBot="1" x14ac:dyDescent="0.3">
      <c r="A1514" s="209">
        <v>46197</v>
      </c>
      <c r="B1514" s="213" t="s">
        <v>170</v>
      </c>
      <c r="C1514" s="210" t="s">
        <v>187</v>
      </c>
      <c r="D1514" s="211">
        <v>1.71</v>
      </c>
      <c r="E1514" s="210" t="s">
        <v>188</v>
      </c>
    </row>
    <row r="1515" spans="1:5" ht="15.75" thickBot="1" x14ac:dyDescent="0.3">
      <c r="A1515" s="209">
        <v>46197</v>
      </c>
      <c r="B1515" s="213" t="s">
        <v>170</v>
      </c>
      <c r="C1515" s="210" t="s">
        <v>182</v>
      </c>
      <c r="D1515" s="211">
        <v>1.58</v>
      </c>
      <c r="E1515" s="210" t="s">
        <v>188</v>
      </c>
    </row>
    <row r="1516" spans="1:5" ht="15.75" thickBot="1" x14ac:dyDescent="0.3">
      <c r="A1516" s="209">
        <v>46197</v>
      </c>
      <c r="B1516" s="213" t="s">
        <v>170</v>
      </c>
      <c r="C1516" s="210" t="s">
        <v>182</v>
      </c>
      <c r="D1516" s="211">
        <v>1.55</v>
      </c>
      <c r="E1516" s="210" t="s">
        <v>188</v>
      </c>
    </row>
    <row r="1517" spans="1:5" ht="15.75" thickBot="1" x14ac:dyDescent="0.3">
      <c r="A1517" s="209">
        <v>46197</v>
      </c>
      <c r="B1517" s="213" t="s">
        <v>170</v>
      </c>
      <c r="C1517" s="210" t="s">
        <v>183</v>
      </c>
      <c r="D1517" s="211">
        <v>1.74</v>
      </c>
      <c r="E1517" s="210" t="s">
        <v>188</v>
      </c>
    </row>
    <row r="1518" spans="1:5" ht="15.75" thickBot="1" x14ac:dyDescent="0.3">
      <c r="A1518" s="209">
        <v>46197</v>
      </c>
      <c r="B1518" s="213" t="s">
        <v>170</v>
      </c>
      <c r="C1518" s="210" t="s">
        <v>182</v>
      </c>
      <c r="D1518" s="211">
        <v>1.6</v>
      </c>
      <c r="E1518" s="210" t="s">
        <v>188</v>
      </c>
    </row>
    <row r="1519" spans="1:5" ht="15.75" thickBot="1" x14ac:dyDescent="0.3">
      <c r="A1519" s="209">
        <v>46197</v>
      </c>
      <c r="B1519" s="213" t="s">
        <v>170</v>
      </c>
      <c r="C1519" s="210" t="s">
        <v>182</v>
      </c>
      <c r="D1519" s="211">
        <v>1.59</v>
      </c>
      <c r="E1519" s="210" t="s">
        <v>188</v>
      </c>
    </row>
    <row r="1520" spans="1:5" ht="15.75" thickBot="1" x14ac:dyDescent="0.3">
      <c r="A1520" s="209">
        <v>46197</v>
      </c>
      <c r="B1520" s="213" t="s">
        <v>170</v>
      </c>
      <c r="C1520" s="210" t="s">
        <v>186</v>
      </c>
      <c r="D1520" s="211">
        <v>1.63</v>
      </c>
      <c r="E1520" s="210" t="s">
        <v>189</v>
      </c>
    </row>
    <row r="1521" spans="1:5" ht="15.75" thickBot="1" x14ac:dyDescent="0.3">
      <c r="A1521" s="209">
        <v>46197</v>
      </c>
      <c r="B1521" s="213" t="s">
        <v>170</v>
      </c>
      <c r="C1521" s="210" t="s">
        <v>183</v>
      </c>
      <c r="D1521" s="211">
        <v>1.66</v>
      </c>
      <c r="E1521" s="210" t="s">
        <v>188</v>
      </c>
    </row>
    <row r="1522" spans="1:5" ht="15.75" thickBot="1" x14ac:dyDescent="0.3">
      <c r="A1522" s="209">
        <v>46197</v>
      </c>
      <c r="B1522" s="213" t="s">
        <v>170</v>
      </c>
      <c r="C1522" s="210" t="s">
        <v>182</v>
      </c>
      <c r="D1522" s="211">
        <v>1.63</v>
      </c>
      <c r="E1522" s="210" t="s">
        <v>188</v>
      </c>
    </row>
    <row r="1523" spans="1:5" ht="15.75" thickBot="1" x14ac:dyDescent="0.3">
      <c r="A1523" s="209">
        <v>46197</v>
      </c>
      <c r="B1523" s="213" t="s">
        <v>170</v>
      </c>
      <c r="C1523" s="210" t="s">
        <v>182</v>
      </c>
      <c r="D1523" s="211">
        <v>1.61</v>
      </c>
      <c r="E1523" s="210" t="s">
        <v>188</v>
      </c>
    </row>
    <row r="1524" spans="1:5" ht="15.75" thickBot="1" x14ac:dyDescent="0.3">
      <c r="A1524" s="209">
        <v>46197</v>
      </c>
      <c r="B1524" s="213" t="s">
        <v>170</v>
      </c>
      <c r="C1524" s="210" t="s">
        <v>185</v>
      </c>
      <c r="D1524" s="211">
        <v>1.58</v>
      </c>
      <c r="E1524" s="210" t="s">
        <v>188</v>
      </c>
    </row>
    <row r="1525" spans="1:5" ht="15.75" thickBot="1" x14ac:dyDescent="0.3">
      <c r="A1525" s="209">
        <v>46197</v>
      </c>
      <c r="B1525" s="213" t="s">
        <v>170</v>
      </c>
      <c r="C1525" s="210" t="s">
        <v>182</v>
      </c>
      <c r="D1525" s="211">
        <v>1.51</v>
      </c>
      <c r="E1525" s="210" t="s">
        <v>188</v>
      </c>
    </row>
    <row r="1526" spans="1:5" ht="15.75" thickBot="1" x14ac:dyDescent="0.3">
      <c r="A1526" s="209">
        <v>46197</v>
      </c>
      <c r="B1526" s="213" t="s">
        <v>170</v>
      </c>
      <c r="C1526" s="210" t="s">
        <v>182</v>
      </c>
      <c r="D1526" s="211">
        <v>1.63</v>
      </c>
      <c r="E1526" s="210" t="s">
        <v>188</v>
      </c>
    </row>
    <row r="1527" spans="1:5" ht="15.75" thickBot="1" x14ac:dyDescent="0.3">
      <c r="A1527" s="209">
        <v>46197</v>
      </c>
      <c r="B1527" s="213" t="s">
        <v>170</v>
      </c>
      <c r="C1527" s="210" t="s">
        <v>183</v>
      </c>
      <c r="D1527" s="211">
        <v>1.74</v>
      </c>
      <c r="E1527" s="210" t="s">
        <v>188</v>
      </c>
    </row>
    <row r="1528" spans="1:5" ht="15.75" thickBot="1" x14ac:dyDescent="0.3">
      <c r="A1528" s="209">
        <v>46197</v>
      </c>
      <c r="B1528" s="213" t="s">
        <v>170</v>
      </c>
      <c r="C1528" s="210" t="s">
        <v>183</v>
      </c>
      <c r="D1528" s="211">
        <v>1.77</v>
      </c>
      <c r="E1528" s="210" t="s">
        <v>188</v>
      </c>
    </row>
    <row r="1529" spans="1:5" ht="15.75" thickBot="1" x14ac:dyDescent="0.3">
      <c r="A1529" s="209">
        <v>46198</v>
      </c>
      <c r="B1529" s="213" t="s">
        <v>170</v>
      </c>
      <c r="C1529" s="210" t="s">
        <v>182</v>
      </c>
      <c r="D1529" s="211">
        <v>1.69</v>
      </c>
      <c r="E1529" s="210" t="s">
        <v>188</v>
      </c>
    </row>
    <row r="1530" spans="1:5" ht="15.75" thickBot="1" x14ac:dyDescent="0.3">
      <c r="A1530" s="209">
        <v>46198</v>
      </c>
      <c r="B1530" s="213" t="s">
        <v>170</v>
      </c>
      <c r="C1530" s="210" t="s">
        <v>187</v>
      </c>
      <c r="D1530" s="211">
        <v>1.58</v>
      </c>
      <c r="E1530" s="210" t="s">
        <v>190</v>
      </c>
    </row>
    <row r="1531" spans="1:5" ht="15.75" thickBot="1" x14ac:dyDescent="0.3">
      <c r="A1531" s="209">
        <v>46198</v>
      </c>
      <c r="B1531" s="213" t="s">
        <v>170</v>
      </c>
      <c r="C1531" s="210" t="s">
        <v>182</v>
      </c>
      <c r="D1531" s="211">
        <v>1.52</v>
      </c>
      <c r="E1531" s="210" t="s">
        <v>188</v>
      </c>
    </row>
    <row r="1532" spans="1:5" ht="15.75" thickBot="1" x14ac:dyDescent="0.3">
      <c r="A1532" s="209">
        <v>46198</v>
      </c>
      <c r="B1532" s="213" t="s">
        <v>170</v>
      </c>
      <c r="C1532" s="210" t="s">
        <v>182</v>
      </c>
      <c r="D1532" s="211">
        <v>1.5</v>
      </c>
      <c r="E1532" s="210" t="s">
        <v>188</v>
      </c>
    </row>
    <row r="1533" spans="1:5" ht="15.75" thickBot="1" x14ac:dyDescent="0.3">
      <c r="A1533" s="209">
        <v>46198</v>
      </c>
      <c r="B1533" s="213" t="s">
        <v>170</v>
      </c>
      <c r="C1533" s="210" t="s">
        <v>183</v>
      </c>
      <c r="D1533" s="211">
        <v>1.61</v>
      </c>
      <c r="E1533" s="210" t="s">
        <v>188</v>
      </c>
    </row>
    <row r="1534" spans="1:5" ht="15.75" thickBot="1" x14ac:dyDescent="0.3">
      <c r="A1534" s="209">
        <v>46198</v>
      </c>
      <c r="B1534" s="213" t="s">
        <v>170</v>
      </c>
      <c r="C1534" s="210" t="s">
        <v>183</v>
      </c>
      <c r="D1534" s="211">
        <v>1.61</v>
      </c>
      <c r="E1534" s="210" t="s">
        <v>188</v>
      </c>
    </row>
    <row r="1535" spans="1:5" ht="15.75" thickBot="1" x14ac:dyDescent="0.3">
      <c r="A1535" s="209">
        <v>46198</v>
      </c>
      <c r="B1535" s="213" t="s">
        <v>170</v>
      </c>
      <c r="C1535" s="210" t="s">
        <v>183</v>
      </c>
      <c r="D1535" s="211">
        <v>1.61</v>
      </c>
      <c r="E1535" s="210" t="s">
        <v>188</v>
      </c>
    </row>
    <row r="1536" spans="1:5" ht="15.75" thickBot="1" x14ac:dyDescent="0.3">
      <c r="A1536" s="209">
        <v>46198</v>
      </c>
      <c r="B1536" s="213" t="s">
        <v>170</v>
      </c>
      <c r="C1536" s="210" t="s">
        <v>183</v>
      </c>
      <c r="D1536" s="211">
        <v>1.56</v>
      </c>
      <c r="E1536" s="210" t="s">
        <v>188</v>
      </c>
    </row>
    <row r="1537" spans="1:5" ht="15.75" thickBot="1" x14ac:dyDescent="0.3">
      <c r="A1537" s="209">
        <v>46198</v>
      </c>
      <c r="B1537" s="213" t="s">
        <v>170</v>
      </c>
      <c r="C1537" s="210" t="s">
        <v>183</v>
      </c>
      <c r="D1537" s="211">
        <v>1.61</v>
      </c>
      <c r="E1537" s="210" t="s">
        <v>188</v>
      </c>
    </row>
    <row r="1538" spans="1:5" ht="15.75" thickBot="1" x14ac:dyDescent="0.3">
      <c r="A1538" s="209">
        <v>46198</v>
      </c>
      <c r="B1538" s="213" t="s">
        <v>170</v>
      </c>
      <c r="C1538" s="210" t="s">
        <v>184</v>
      </c>
      <c r="D1538" s="211">
        <v>1.87</v>
      </c>
      <c r="E1538" s="210" t="s">
        <v>192</v>
      </c>
    </row>
    <row r="1539" spans="1:5" ht="15.75" thickBot="1" x14ac:dyDescent="0.3">
      <c r="A1539" s="209">
        <v>46198</v>
      </c>
      <c r="B1539" s="213" t="s">
        <v>170</v>
      </c>
      <c r="C1539" s="210" t="s">
        <v>184</v>
      </c>
      <c r="D1539" s="211">
        <v>1.65</v>
      </c>
      <c r="E1539" s="210" t="s">
        <v>188</v>
      </c>
    </row>
    <row r="1540" spans="1:5" ht="15.75" thickBot="1" x14ac:dyDescent="0.3">
      <c r="A1540" s="209">
        <v>46198</v>
      </c>
      <c r="B1540" s="213" t="s">
        <v>170</v>
      </c>
      <c r="C1540" s="210" t="s">
        <v>184</v>
      </c>
      <c r="D1540" s="211">
        <v>1.74</v>
      </c>
      <c r="E1540" s="210" t="s">
        <v>188</v>
      </c>
    </row>
    <row r="1541" spans="1:5" ht="15.75" thickBot="1" x14ac:dyDescent="0.3">
      <c r="A1541" s="209">
        <v>46198</v>
      </c>
      <c r="B1541" s="213" t="s">
        <v>170</v>
      </c>
      <c r="C1541" s="210" t="s">
        <v>182</v>
      </c>
      <c r="D1541" s="211">
        <v>1.63</v>
      </c>
      <c r="E1541" s="210" t="s">
        <v>188</v>
      </c>
    </row>
    <row r="1542" spans="1:5" ht="15.75" thickBot="1" x14ac:dyDescent="0.3">
      <c r="A1542" s="209">
        <v>46198</v>
      </c>
      <c r="B1542" s="213" t="s">
        <v>170</v>
      </c>
      <c r="C1542" s="210" t="s">
        <v>182</v>
      </c>
      <c r="D1542" s="211">
        <v>1.58</v>
      </c>
      <c r="E1542" s="210" t="s">
        <v>188</v>
      </c>
    </row>
    <row r="1543" spans="1:5" ht="15.75" thickBot="1" x14ac:dyDescent="0.3">
      <c r="A1543" s="209">
        <v>46198</v>
      </c>
      <c r="B1543" s="213" t="s">
        <v>170</v>
      </c>
      <c r="C1543" s="210" t="s">
        <v>182</v>
      </c>
      <c r="D1543" s="211">
        <v>1.56</v>
      </c>
      <c r="E1543" s="210" t="s">
        <v>188</v>
      </c>
    </row>
    <row r="1544" spans="1:5" ht="15.75" thickBot="1" x14ac:dyDescent="0.3">
      <c r="A1544" s="209">
        <v>46198</v>
      </c>
      <c r="B1544" s="213" t="s">
        <v>170</v>
      </c>
      <c r="C1544" s="210" t="s">
        <v>187</v>
      </c>
      <c r="D1544" s="211">
        <v>1.71</v>
      </c>
      <c r="E1544" s="210" t="s">
        <v>188</v>
      </c>
    </row>
    <row r="1545" spans="1:5" ht="15.75" thickBot="1" x14ac:dyDescent="0.3">
      <c r="A1545" s="209">
        <v>46198</v>
      </c>
      <c r="B1545" s="213" t="s">
        <v>170</v>
      </c>
      <c r="C1545" s="210" t="s">
        <v>182</v>
      </c>
      <c r="D1545" s="211">
        <v>1.58</v>
      </c>
      <c r="E1545" s="210" t="s">
        <v>188</v>
      </c>
    </row>
    <row r="1546" spans="1:5" ht="15.75" thickBot="1" x14ac:dyDescent="0.3">
      <c r="A1546" s="209">
        <v>46198</v>
      </c>
      <c r="B1546" s="213" t="s">
        <v>170</v>
      </c>
      <c r="C1546" s="210" t="s">
        <v>182</v>
      </c>
      <c r="D1546" s="211">
        <v>1.55</v>
      </c>
      <c r="E1546" s="210" t="s">
        <v>188</v>
      </c>
    </row>
    <row r="1547" spans="1:5" ht="15.75" thickBot="1" x14ac:dyDescent="0.3">
      <c r="A1547" s="209">
        <v>46198</v>
      </c>
      <c r="B1547" s="213" t="s">
        <v>170</v>
      </c>
      <c r="C1547" s="210" t="s">
        <v>183</v>
      </c>
      <c r="D1547" s="211">
        <v>1.74</v>
      </c>
      <c r="E1547" s="210" t="s">
        <v>188</v>
      </c>
    </row>
    <row r="1548" spans="1:5" ht="15.75" thickBot="1" x14ac:dyDescent="0.3">
      <c r="A1548" s="209">
        <v>46198</v>
      </c>
      <c r="B1548" s="213" t="s">
        <v>170</v>
      </c>
      <c r="C1548" s="210" t="s">
        <v>182</v>
      </c>
      <c r="D1548" s="211">
        <v>1.6</v>
      </c>
      <c r="E1548" s="210" t="s">
        <v>188</v>
      </c>
    </row>
    <row r="1549" spans="1:5" ht="15.75" thickBot="1" x14ac:dyDescent="0.3">
      <c r="A1549" s="209">
        <v>46198</v>
      </c>
      <c r="B1549" s="213" t="s">
        <v>170</v>
      </c>
      <c r="C1549" s="210" t="s">
        <v>182</v>
      </c>
      <c r="D1549" s="211">
        <v>1.59</v>
      </c>
      <c r="E1549" s="210" t="s">
        <v>188</v>
      </c>
    </row>
    <row r="1550" spans="1:5" ht="15.75" thickBot="1" x14ac:dyDescent="0.3">
      <c r="A1550" s="209">
        <v>46198</v>
      </c>
      <c r="B1550" s="213" t="s">
        <v>170</v>
      </c>
      <c r="C1550" s="210" t="s">
        <v>186</v>
      </c>
      <c r="D1550" s="211">
        <v>1.63</v>
      </c>
      <c r="E1550" s="210" t="s">
        <v>189</v>
      </c>
    </row>
    <row r="1551" spans="1:5" ht="15.75" thickBot="1" x14ac:dyDescent="0.3">
      <c r="A1551" s="209">
        <v>46198</v>
      </c>
      <c r="B1551" s="213" t="s">
        <v>170</v>
      </c>
      <c r="C1551" s="210" t="s">
        <v>183</v>
      </c>
      <c r="D1551" s="211">
        <v>1.66</v>
      </c>
      <c r="E1551" s="210" t="s">
        <v>188</v>
      </c>
    </row>
    <row r="1552" spans="1:5" ht="15.75" thickBot="1" x14ac:dyDescent="0.3">
      <c r="A1552" s="209">
        <v>46198</v>
      </c>
      <c r="B1552" s="213" t="s">
        <v>170</v>
      </c>
      <c r="C1552" s="210" t="s">
        <v>182</v>
      </c>
      <c r="D1552" s="211">
        <v>1.51</v>
      </c>
      <c r="E1552" s="210" t="s">
        <v>188</v>
      </c>
    </row>
    <row r="1553" spans="1:5" ht="15.75" thickBot="1" x14ac:dyDescent="0.3">
      <c r="A1553" s="209">
        <v>46198</v>
      </c>
      <c r="B1553" s="213" t="s">
        <v>170</v>
      </c>
      <c r="C1553" s="210" t="s">
        <v>182</v>
      </c>
      <c r="D1553" s="211">
        <v>1.63</v>
      </c>
      <c r="E1553" s="210" t="s">
        <v>188</v>
      </c>
    </row>
    <row r="1554" spans="1:5" ht="15.75" thickBot="1" x14ac:dyDescent="0.3">
      <c r="A1554" s="209">
        <v>46198</v>
      </c>
      <c r="B1554" s="213" t="s">
        <v>170</v>
      </c>
      <c r="C1554" s="210" t="s">
        <v>185</v>
      </c>
      <c r="D1554" s="211">
        <v>1.58</v>
      </c>
      <c r="E1554" s="210" t="s">
        <v>188</v>
      </c>
    </row>
    <row r="1555" spans="1:5" ht="15.75" thickBot="1" x14ac:dyDescent="0.3">
      <c r="A1555" s="209">
        <v>46198</v>
      </c>
      <c r="B1555" s="213" t="s">
        <v>170</v>
      </c>
      <c r="C1555" s="210" t="s">
        <v>182</v>
      </c>
      <c r="D1555" s="211">
        <v>1.61</v>
      </c>
      <c r="E1555" s="210" t="s">
        <v>188</v>
      </c>
    </row>
    <row r="1556" spans="1:5" ht="15.75" thickBot="1" x14ac:dyDescent="0.3">
      <c r="A1556" s="209">
        <v>46198</v>
      </c>
      <c r="B1556" s="213" t="s">
        <v>170</v>
      </c>
      <c r="C1556" s="210" t="s">
        <v>182</v>
      </c>
      <c r="D1556" s="211">
        <v>1.51</v>
      </c>
      <c r="E1556" s="210" t="s">
        <v>188</v>
      </c>
    </row>
    <row r="1557" spans="1:5" ht="15.75" thickBot="1" x14ac:dyDescent="0.3">
      <c r="A1557" s="209">
        <v>46198</v>
      </c>
      <c r="B1557" s="213" t="s">
        <v>170</v>
      </c>
      <c r="C1557" s="210" t="s">
        <v>183</v>
      </c>
      <c r="D1557" s="211">
        <v>1.77</v>
      </c>
      <c r="E1557" s="210" t="s">
        <v>188</v>
      </c>
    </row>
    <row r="1558" spans="1:5" ht="15.75" thickBot="1" x14ac:dyDescent="0.3">
      <c r="A1558" s="209">
        <v>46199</v>
      </c>
      <c r="B1558" s="213" t="s">
        <v>170</v>
      </c>
      <c r="C1558" s="210" t="s">
        <v>182</v>
      </c>
      <c r="D1558" s="211">
        <v>1.69</v>
      </c>
      <c r="E1558" s="210" t="s">
        <v>188</v>
      </c>
    </row>
    <row r="1559" spans="1:5" ht="15.75" thickBot="1" x14ac:dyDescent="0.3">
      <c r="A1559" s="209">
        <v>46199</v>
      </c>
      <c r="B1559" s="213" t="s">
        <v>170</v>
      </c>
      <c r="C1559" s="210" t="s">
        <v>187</v>
      </c>
      <c r="D1559" s="211">
        <v>1.58</v>
      </c>
      <c r="E1559" s="210" t="s">
        <v>190</v>
      </c>
    </row>
    <row r="1560" spans="1:5" ht="15.75" thickBot="1" x14ac:dyDescent="0.3">
      <c r="A1560" s="209">
        <v>46199</v>
      </c>
      <c r="B1560" s="213" t="s">
        <v>170</v>
      </c>
      <c r="C1560" s="210" t="s">
        <v>182</v>
      </c>
      <c r="D1560" s="211">
        <v>1.52</v>
      </c>
      <c r="E1560" s="210" t="s">
        <v>188</v>
      </c>
    </row>
    <row r="1561" spans="1:5" ht="15.75" thickBot="1" x14ac:dyDescent="0.3">
      <c r="A1561" s="209">
        <v>46199</v>
      </c>
      <c r="B1561" s="213" t="s">
        <v>170</v>
      </c>
      <c r="C1561" s="210" t="s">
        <v>182</v>
      </c>
      <c r="D1561" s="211">
        <v>1.5</v>
      </c>
      <c r="E1561" s="210" t="s">
        <v>188</v>
      </c>
    </row>
    <row r="1562" spans="1:5" ht="15.75" thickBot="1" x14ac:dyDescent="0.3">
      <c r="A1562" s="209">
        <v>46199</v>
      </c>
      <c r="B1562" s="213" t="s">
        <v>170</v>
      </c>
      <c r="C1562" s="210" t="s">
        <v>183</v>
      </c>
      <c r="D1562" s="211">
        <v>1.61</v>
      </c>
      <c r="E1562" s="210" t="s">
        <v>188</v>
      </c>
    </row>
    <row r="1563" spans="1:5" ht="15.75" thickBot="1" x14ac:dyDescent="0.3">
      <c r="A1563" s="209">
        <v>46199</v>
      </c>
      <c r="B1563" s="213" t="s">
        <v>170</v>
      </c>
      <c r="C1563" s="210" t="s">
        <v>183</v>
      </c>
      <c r="D1563" s="211">
        <v>1.61</v>
      </c>
      <c r="E1563" s="210" t="s">
        <v>188</v>
      </c>
    </row>
    <row r="1564" spans="1:5" ht="15.75" thickBot="1" x14ac:dyDescent="0.3">
      <c r="A1564" s="209">
        <v>46199</v>
      </c>
      <c r="B1564" s="213" t="s">
        <v>170</v>
      </c>
      <c r="C1564" s="210" t="s">
        <v>183</v>
      </c>
      <c r="D1564" s="211">
        <v>1.56</v>
      </c>
      <c r="E1564" s="210" t="s">
        <v>188</v>
      </c>
    </row>
    <row r="1565" spans="1:5" ht="15.75" thickBot="1" x14ac:dyDescent="0.3">
      <c r="A1565" s="209">
        <v>46199</v>
      </c>
      <c r="B1565" s="213" t="s">
        <v>170</v>
      </c>
      <c r="C1565" s="210" t="s">
        <v>183</v>
      </c>
      <c r="D1565" s="211">
        <v>1.61</v>
      </c>
      <c r="E1565" s="210" t="s">
        <v>188</v>
      </c>
    </row>
    <row r="1566" spans="1:5" ht="15.75" thickBot="1" x14ac:dyDescent="0.3">
      <c r="A1566" s="209">
        <v>46199</v>
      </c>
      <c r="B1566" s="213" t="s">
        <v>170</v>
      </c>
      <c r="C1566" s="210" t="s">
        <v>183</v>
      </c>
      <c r="D1566" s="211">
        <v>1.61</v>
      </c>
      <c r="E1566" s="210" t="s">
        <v>188</v>
      </c>
    </row>
    <row r="1567" spans="1:5" ht="15.75" thickBot="1" x14ac:dyDescent="0.3">
      <c r="A1567" s="209">
        <v>46199</v>
      </c>
      <c r="B1567" s="213" t="s">
        <v>170</v>
      </c>
      <c r="C1567" s="210" t="s">
        <v>183</v>
      </c>
      <c r="D1567" s="211">
        <v>1.61</v>
      </c>
      <c r="E1567" s="210" t="s">
        <v>188</v>
      </c>
    </row>
    <row r="1568" spans="1:5" ht="15.75" thickBot="1" x14ac:dyDescent="0.3">
      <c r="A1568" s="209">
        <v>46199</v>
      </c>
      <c r="B1568" s="213" t="s">
        <v>170</v>
      </c>
      <c r="C1568" s="210" t="s">
        <v>184</v>
      </c>
      <c r="D1568" s="211">
        <v>1.87</v>
      </c>
      <c r="E1568" s="210" t="s">
        <v>192</v>
      </c>
    </row>
    <row r="1569" spans="1:5" ht="15.75" thickBot="1" x14ac:dyDescent="0.3">
      <c r="A1569" s="209">
        <v>46199</v>
      </c>
      <c r="B1569" s="213" t="s">
        <v>170</v>
      </c>
      <c r="C1569" s="210" t="s">
        <v>184</v>
      </c>
      <c r="D1569" s="211">
        <v>1.65</v>
      </c>
      <c r="E1569" s="210" t="s">
        <v>188</v>
      </c>
    </row>
    <row r="1570" spans="1:5" ht="15.75" thickBot="1" x14ac:dyDescent="0.3">
      <c r="A1570" s="209">
        <v>46199</v>
      </c>
      <c r="B1570" s="213" t="s">
        <v>170</v>
      </c>
      <c r="C1570" s="210" t="s">
        <v>184</v>
      </c>
      <c r="D1570" s="211">
        <v>1.74</v>
      </c>
      <c r="E1570" s="210" t="s">
        <v>188</v>
      </c>
    </row>
    <row r="1571" spans="1:5" ht="15.75" thickBot="1" x14ac:dyDescent="0.3">
      <c r="A1571" s="209">
        <v>46199</v>
      </c>
      <c r="B1571" s="213" t="s">
        <v>170</v>
      </c>
      <c r="C1571" s="210" t="s">
        <v>182</v>
      </c>
      <c r="D1571" s="211">
        <v>1.63</v>
      </c>
      <c r="E1571" s="210" t="s">
        <v>188</v>
      </c>
    </row>
    <row r="1572" spans="1:5" ht="15.75" thickBot="1" x14ac:dyDescent="0.3">
      <c r="A1572" s="209">
        <v>46199</v>
      </c>
      <c r="B1572" s="213" t="s">
        <v>170</v>
      </c>
      <c r="C1572" s="210" t="s">
        <v>182</v>
      </c>
      <c r="D1572" s="211">
        <v>1.58</v>
      </c>
      <c r="E1572" s="210" t="s">
        <v>188</v>
      </c>
    </row>
    <row r="1573" spans="1:5" ht="15.75" thickBot="1" x14ac:dyDescent="0.3">
      <c r="A1573" s="209">
        <v>46199</v>
      </c>
      <c r="B1573" s="213" t="s">
        <v>170</v>
      </c>
      <c r="C1573" s="210" t="s">
        <v>187</v>
      </c>
      <c r="D1573" s="211">
        <v>1.71</v>
      </c>
      <c r="E1573" s="210" t="s">
        <v>188</v>
      </c>
    </row>
    <row r="1574" spans="1:5" ht="15.75" thickBot="1" x14ac:dyDescent="0.3">
      <c r="A1574" s="209">
        <v>46199</v>
      </c>
      <c r="B1574" s="213" t="s">
        <v>170</v>
      </c>
      <c r="C1574" s="210" t="s">
        <v>182</v>
      </c>
      <c r="D1574" s="211">
        <v>1.58</v>
      </c>
      <c r="E1574" s="210" t="s">
        <v>188</v>
      </c>
    </row>
    <row r="1575" spans="1:5" ht="15.75" thickBot="1" x14ac:dyDescent="0.3">
      <c r="A1575" s="209">
        <v>46199</v>
      </c>
      <c r="B1575" s="213" t="s">
        <v>170</v>
      </c>
      <c r="C1575" s="210" t="s">
        <v>182</v>
      </c>
      <c r="D1575" s="211">
        <v>1.55</v>
      </c>
      <c r="E1575" s="210" t="s">
        <v>188</v>
      </c>
    </row>
    <row r="1576" spans="1:5" ht="15.75" thickBot="1" x14ac:dyDescent="0.3">
      <c r="A1576" s="209">
        <v>46199</v>
      </c>
      <c r="B1576" s="213" t="s">
        <v>170</v>
      </c>
      <c r="C1576" s="210" t="s">
        <v>182</v>
      </c>
      <c r="D1576" s="211">
        <v>1.6</v>
      </c>
      <c r="E1576" s="210" t="s">
        <v>188</v>
      </c>
    </row>
    <row r="1577" spans="1:5" ht="15.75" thickBot="1" x14ac:dyDescent="0.3">
      <c r="A1577" s="209">
        <v>46199</v>
      </c>
      <c r="B1577" s="213" t="s">
        <v>170</v>
      </c>
      <c r="C1577" s="210" t="s">
        <v>182</v>
      </c>
      <c r="D1577" s="211">
        <v>1.59</v>
      </c>
      <c r="E1577" s="210" t="s">
        <v>188</v>
      </c>
    </row>
    <row r="1578" spans="1:5" ht="15.75" thickBot="1" x14ac:dyDescent="0.3">
      <c r="A1578" s="209">
        <v>46199</v>
      </c>
      <c r="B1578" s="213" t="s">
        <v>170</v>
      </c>
      <c r="C1578" s="210" t="s">
        <v>182</v>
      </c>
      <c r="D1578" s="211">
        <v>1.63</v>
      </c>
      <c r="E1578" s="210" t="s">
        <v>188</v>
      </c>
    </row>
    <row r="1579" spans="1:5" ht="15.75" thickBot="1" x14ac:dyDescent="0.3">
      <c r="A1579" s="209">
        <v>46199</v>
      </c>
      <c r="B1579" s="213" t="s">
        <v>170</v>
      </c>
      <c r="C1579" s="210" t="s">
        <v>183</v>
      </c>
      <c r="D1579" s="211">
        <v>1.66</v>
      </c>
      <c r="E1579" s="210" t="s">
        <v>188</v>
      </c>
    </row>
    <row r="1580" spans="1:5" ht="15.75" thickBot="1" x14ac:dyDescent="0.3">
      <c r="A1580" s="209">
        <v>46199</v>
      </c>
      <c r="B1580" s="213" t="s">
        <v>170</v>
      </c>
      <c r="C1580" s="210" t="s">
        <v>182</v>
      </c>
      <c r="D1580" s="211">
        <v>1.51</v>
      </c>
      <c r="E1580" s="210" t="s">
        <v>188</v>
      </c>
    </row>
    <row r="1581" spans="1:5" ht="15.75" thickBot="1" x14ac:dyDescent="0.3">
      <c r="A1581" s="209">
        <v>46199</v>
      </c>
      <c r="B1581" s="213" t="s">
        <v>170</v>
      </c>
      <c r="C1581" s="210" t="s">
        <v>182</v>
      </c>
      <c r="D1581" s="211">
        <v>1.61</v>
      </c>
      <c r="E1581" s="210" t="s">
        <v>188</v>
      </c>
    </row>
    <row r="1582" spans="1:5" ht="15.75" thickBot="1" x14ac:dyDescent="0.3">
      <c r="A1582" s="209">
        <v>46199</v>
      </c>
      <c r="B1582" s="213" t="s">
        <v>170</v>
      </c>
      <c r="C1582" s="210" t="s">
        <v>182</v>
      </c>
      <c r="D1582" s="211">
        <v>1.51</v>
      </c>
      <c r="E1582" s="210" t="s">
        <v>188</v>
      </c>
    </row>
    <row r="1583" spans="1:5" ht="15.75" thickBot="1" x14ac:dyDescent="0.3">
      <c r="A1583" s="209">
        <v>46200</v>
      </c>
      <c r="B1583" s="213" t="s">
        <v>170</v>
      </c>
      <c r="C1583" s="210" t="s">
        <v>183</v>
      </c>
      <c r="D1583" s="211">
        <v>1.77</v>
      </c>
      <c r="E1583" s="210" t="s">
        <v>188</v>
      </c>
    </row>
    <row r="1584" spans="1:5" ht="15.75" thickBot="1" x14ac:dyDescent="0.3">
      <c r="A1584" s="209">
        <v>46200</v>
      </c>
      <c r="B1584" s="213" t="s">
        <v>170</v>
      </c>
      <c r="C1584" s="210" t="s">
        <v>183</v>
      </c>
      <c r="D1584" s="211">
        <v>1.61</v>
      </c>
      <c r="E1584" s="210" t="s">
        <v>188</v>
      </c>
    </row>
    <row r="1585" spans="1:5" ht="15.75" thickBot="1" x14ac:dyDescent="0.3">
      <c r="A1585" s="209">
        <v>46200</v>
      </c>
      <c r="B1585" s="213" t="s">
        <v>170</v>
      </c>
      <c r="C1585" s="210" t="s">
        <v>183</v>
      </c>
      <c r="D1585" s="211">
        <v>1.61</v>
      </c>
      <c r="E1585" s="210" t="s">
        <v>188</v>
      </c>
    </row>
    <row r="1586" spans="1:5" ht="15.75" thickBot="1" x14ac:dyDescent="0.3">
      <c r="A1586" s="209">
        <v>46201</v>
      </c>
      <c r="B1586" s="213" t="s">
        <v>170</v>
      </c>
      <c r="C1586" s="210" t="s">
        <v>183</v>
      </c>
      <c r="D1586" s="211">
        <v>1.77</v>
      </c>
      <c r="E1586" s="210" t="s">
        <v>188</v>
      </c>
    </row>
    <row r="1587" spans="1:5" ht="15.75" thickBot="1" x14ac:dyDescent="0.3">
      <c r="A1587" s="209">
        <v>46201</v>
      </c>
      <c r="B1587" s="213" t="s">
        <v>170</v>
      </c>
      <c r="C1587" s="210" t="s">
        <v>183</v>
      </c>
      <c r="D1587" s="211">
        <v>1.61</v>
      </c>
      <c r="E1587" s="210" t="s">
        <v>188</v>
      </c>
    </row>
    <row r="1588" spans="1:5" ht="15.75" thickBot="1" x14ac:dyDescent="0.3">
      <c r="A1588" s="209">
        <v>46201</v>
      </c>
      <c r="B1588" s="213" t="s">
        <v>170</v>
      </c>
      <c r="C1588" s="210" t="s">
        <v>183</v>
      </c>
      <c r="D1588" s="211">
        <v>1.74</v>
      </c>
      <c r="E1588" s="210" t="s">
        <v>188</v>
      </c>
    </row>
    <row r="1589" spans="1:5" ht="15.75" thickBot="1" x14ac:dyDescent="0.3">
      <c r="A1589" s="209">
        <v>46202</v>
      </c>
      <c r="B1589" s="213" t="s">
        <v>170</v>
      </c>
      <c r="C1589" s="210" t="s">
        <v>182</v>
      </c>
      <c r="D1589" s="211">
        <v>1.69</v>
      </c>
      <c r="E1589" s="210" t="s">
        <v>188</v>
      </c>
    </row>
    <row r="1590" spans="1:5" ht="15.75" thickBot="1" x14ac:dyDescent="0.3">
      <c r="A1590" s="209">
        <v>46202</v>
      </c>
      <c r="B1590" s="213" t="s">
        <v>170</v>
      </c>
      <c r="C1590" s="210" t="s">
        <v>182</v>
      </c>
      <c r="D1590" s="211">
        <v>1.63</v>
      </c>
      <c r="E1590" s="210" t="s">
        <v>188</v>
      </c>
    </row>
    <row r="1591" spans="1:5" ht="15.75" thickBot="1" x14ac:dyDescent="0.3">
      <c r="A1591" s="209">
        <v>46202</v>
      </c>
      <c r="B1591" s="213" t="s">
        <v>170</v>
      </c>
      <c r="C1591" s="210" t="s">
        <v>182</v>
      </c>
      <c r="D1591" s="211">
        <v>1.52</v>
      </c>
      <c r="E1591" s="210" t="s">
        <v>188</v>
      </c>
    </row>
    <row r="1592" spans="1:5" ht="15.75" thickBot="1" x14ac:dyDescent="0.3">
      <c r="A1592" s="209">
        <v>46202</v>
      </c>
      <c r="B1592" s="213" t="s">
        <v>170</v>
      </c>
      <c r="C1592" s="210" t="s">
        <v>182</v>
      </c>
      <c r="D1592" s="211">
        <v>1.5</v>
      </c>
      <c r="E1592" s="210" t="s">
        <v>188</v>
      </c>
    </row>
    <row r="1593" spans="1:5" ht="15.75" thickBot="1" x14ac:dyDescent="0.3">
      <c r="A1593" s="209">
        <v>46202</v>
      </c>
      <c r="B1593" s="213" t="s">
        <v>170</v>
      </c>
      <c r="C1593" s="210" t="s">
        <v>183</v>
      </c>
      <c r="D1593" s="211">
        <v>1.74</v>
      </c>
      <c r="E1593" s="210" t="s">
        <v>188</v>
      </c>
    </row>
    <row r="1594" spans="1:5" ht="15.75" thickBot="1" x14ac:dyDescent="0.3">
      <c r="A1594" s="209">
        <v>46202</v>
      </c>
      <c r="B1594" s="213" t="s">
        <v>170</v>
      </c>
      <c r="C1594" s="210" t="s">
        <v>183</v>
      </c>
      <c r="D1594" s="211">
        <v>1.61</v>
      </c>
      <c r="E1594" s="210" t="s">
        <v>188</v>
      </c>
    </row>
    <row r="1595" spans="1:5" ht="15.75" thickBot="1" x14ac:dyDescent="0.3">
      <c r="A1595" s="209">
        <v>46202</v>
      </c>
      <c r="B1595" s="213" t="s">
        <v>170</v>
      </c>
      <c r="C1595" s="210" t="s">
        <v>183</v>
      </c>
      <c r="D1595" s="211">
        <v>1.56</v>
      </c>
      <c r="E1595" s="210" t="s">
        <v>188</v>
      </c>
    </row>
    <row r="1596" spans="1:5" ht="15.75" thickBot="1" x14ac:dyDescent="0.3">
      <c r="A1596" s="209">
        <v>46202</v>
      </c>
      <c r="B1596" s="213" t="s">
        <v>170</v>
      </c>
      <c r="C1596" s="210" t="s">
        <v>183</v>
      </c>
      <c r="D1596" s="211">
        <v>1.61</v>
      </c>
      <c r="E1596" s="210" t="s">
        <v>188</v>
      </c>
    </row>
    <row r="1597" spans="1:5" ht="15.75" thickBot="1" x14ac:dyDescent="0.3">
      <c r="A1597" s="209">
        <v>46202</v>
      </c>
      <c r="B1597" s="213" t="s">
        <v>170</v>
      </c>
      <c r="C1597" s="210" t="s">
        <v>183</v>
      </c>
      <c r="D1597" s="211">
        <v>1.61</v>
      </c>
      <c r="E1597" s="210" t="s">
        <v>188</v>
      </c>
    </row>
    <row r="1598" spans="1:5" ht="15.75" thickBot="1" x14ac:dyDescent="0.3">
      <c r="A1598" s="209">
        <v>46202</v>
      </c>
      <c r="B1598" s="213" t="s">
        <v>170</v>
      </c>
      <c r="C1598" s="210" t="s">
        <v>184</v>
      </c>
      <c r="D1598" s="211">
        <v>1.65</v>
      </c>
      <c r="E1598" s="210" t="s">
        <v>188</v>
      </c>
    </row>
    <row r="1599" spans="1:5" ht="15.75" thickBot="1" x14ac:dyDescent="0.3">
      <c r="A1599" s="209">
        <v>46202</v>
      </c>
      <c r="B1599" s="213" t="s">
        <v>170</v>
      </c>
      <c r="C1599" s="210" t="s">
        <v>184</v>
      </c>
      <c r="D1599" s="211">
        <v>1.74</v>
      </c>
      <c r="E1599" s="210" t="s">
        <v>188</v>
      </c>
    </row>
    <row r="1600" spans="1:5" ht="15.75" thickBot="1" x14ac:dyDescent="0.3">
      <c r="A1600" s="209">
        <v>46202</v>
      </c>
      <c r="B1600" s="213" t="s">
        <v>170</v>
      </c>
      <c r="C1600" s="210" t="s">
        <v>182</v>
      </c>
      <c r="D1600" s="211">
        <v>1.58</v>
      </c>
      <c r="E1600" s="210" t="s">
        <v>188</v>
      </c>
    </row>
    <row r="1601" spans="1:5" ht="15.75" thickBot="1" x14ac:dyDescent="0.3">
      <c r="A1601" s="209">
        <v>46202</v>
      </c>
      <c r="B1601" s="213" t="s">
        <v>170</v>
      </c>
      <c r="C1601" s="210" t="s">
        <v>182</v>
      </c>
      <c r="D1601" s="211">
        <v>1.56</v>
      </c>
      <c r="E1601" s="210" t="s">
        <v>188</v>
      </c>
    </row>
    <row r="1602" spans="1:5" ht="15.75" thickBot="1" x14ac:dyDescent="0.3">
      <c r="A1602" s="209">
        <v>46202</v>
      </c>
      <c r="B1602" s="213" t="s">
        <v>170</v>
      </c>
      <c r="C1602" s="210" t="s">
        <v>187</v>
      </c>
      <c r="D1602" s="211">
        <v>1.71</v>
      </c>
      <c r="E1602" s="210" t="s">
        <v>188</v>
      </c>
    </row>
    <row r="1603" spans="1:5" ht="15.75" thickBot="1" x14ac:dyDescent="0.3">
      <c r="A1603" s="209">
        <v>46202</v>
      </c>
      <c r="B1603" s="213" t="s">
        <v>170</v>
      </c>
      <c r="C1603" s="210" t="s">
        <v>182</v>
      </c>
      <c r="D1603" s="211">
        <v>1.58</v>
      </c>
      <c r="E1603" s="210" t="s">
        <v>188</v>
      </c>
    </row>
    <row r="1604" spans="1:5" ht="15.75" thickBot="1" x14ac:dyDescent="0.3">
      <c r="A1604" s="209">
        <v>46202</v>
      </c>
      <c r="B1604" s="213" t="s">
        <v>170</v>
      </c>
      <c r="C1604" s="210" t="s">
        <v>182</v>
      </c>
      <c r="D1604" s="211">
        <v>1.55</v>
      </c>
      <c r="E1604" s="210" t="s">
        <v>188</v>
      </c>
    </row>
    <row r="1605" spans="1:5" ht="15.75" thickBot="1" x14ac:dyDescent="0.3">
      <c r="A1605" s="209">
        <v>46202</v>
      </c>
      <c r="B1605" s="213" t="s">
        <v>170</v>
      </c>
      <c r="C1605" s="210" t="s">
        <v>183</v>
      </c>
      <c r="D1605" s="211">
        <v>1.74</v>
      </c>
      <c r="E1605" s="210" t="s">
        <v>188</v>
      </c>
    </row>
    <row r="1606" spans="1:5" ht="15.75" thickBot="1" x14ac:dyDescent="0.3">
      <c r="A1606" s="209">
        <v>46202</v>
      </c>
      <c r="B1606" s="213" t="s">
        <v>170</v>
      </c>
      <c r="C1606" s="210" t="s">
        <v>182</v>
      </c>
      <c r="D1606" s="211">
        <v>1.6</v>
      </c>
      <c r="E1606" s="210" t="s">
        <v>188</v>
      </c>
    </row>
    <row r="1607" spans="1:5" ht="15.75" thickBot="1" x14ac:dyDescent="0.3">
      <c r="A1607" s="209">
        <v>46202</v>
      </c>
      <c r="B1607" s="213" t="s">
        <v>170</v>
      </c>
      <c r="C1607" s="210" t="s">
        <v>182</v>
      </c>
      <c r="D1607" s="211">
        <v>1.59</v>
      </c>
      <c r="E1607" s="210" t="s">
        <v>188</v>
      </c>
    </row>
    <row r="1608" spans="1:5" ht="15.75" thickBot="1" x14ac:dyDescent="0.3">
      <c r="A1608" s="209">
        <v>46202</v>
      </c>
      <c r="B1608" s="213" t="s">
        <v>170</v>
      </c>
      <c r="C1608" s="210" t="s">
        <v>182</v>
      </c>
      <c r="D1608" s="211">
        <v>1.63</v>
      </c>
      <c r="E1608" s="210" t="s">
        <v>188</v>
      </c>
    </row>
    <row r="1609" spans="1:5" ht="15.75" thickBot="1" x14ac:dyDescent="0.3">
      <c r="A1609" s="209">
        <v>46202</v>
      </c>
      <c r="B1609" s="213" t="s">
        <v>170</v>
      </c>
      <c r="C1609" s="210" t="s">
        <v>186</v>
      </c>
      <c r="D1609" s="211">
        <v>1.63</v>
      </c>
      <c r="E1609" s="210" t="s">
        <v>189</v>
      </c>
    </row>
    <row r="1610" spans="1:5" ht="15.75" thickBot="1" x14ac:dyDescent="0.3">
      <c r="A1610" s="209">
        <v>46202</v>
      </c>
      <c r="B1610" s="213" t="s">
        <v>170</v>
      </c>
      <c r="C1610" s="210" t="s">
        <v>183</v>
      </c>
      <c r="D1610" s="211">
        <v>1.66</v>
      </c>
      <c r="E1610" s="210" t="s">
        <v>188</v>
      </c>
    </row>
    <row r="1611" spans="1:5" ht="15.75" thickBot="1" x14ac:dyDescent="0.3">
      <c r="A1611" s="209">
        <v>46202</v>
      </c>
      <c r="B1611" s="213" t="s">
        <v>170</v>
      </c>
      <c r="C1611" s="210" t="s">
        <v>182</v>
      </c>
      <c r="D1611" s="211">
        <v>1.61</v>
      </c>
      <c r="E1611" s="210" t="s">
        <v>188</v>
      </c>
    </row>
    <row r="1612" spans="1:5" ht="15.75" thickBot="1" x14ac:dyDescent="0.3">
      <c r="A1612" s="209">
        <v>46202</v>
      </c>
      <c r="B1612" s="213" t="s">
        <v>170</v>
      </c>
      <c r="C1612" s="210" t="s">
        <v>185</v>
      </c>
      <c r="D1612" s="211">
        <v>1.58</v>
      </c>
      <c r="E1612" s="210" t="s">
        <v>188</v>
      </c>
    </row>
    <row r="1613" spans="1:5" ht="15.75" thickBot="1" x14ac:dyDescent="0.3">
      <c r="A1613" s="209">
        <v>46202</v>
      </c>
      <c r="B1613" s="213" t="s">
        <v>170</v>
      </c>
      <c r="C1613" s="210" t="s">
        <v>182</v>
      </c>
      <c r="D1613" s="211">
        <v>1.51</v>
      </c>
      <c r="E1613" s="210" t="s">
        <v>188</v>
      </c>
    </row>
    <row r="1614" spans="1:5" ht="15.75" thickBot="1" x14ac:dyDescent="0.3">
      <c r="A1614" s="209">
        <v>46202</v>
      </c>
      <c r="B1614" s="213" t="s">
        <v>170</v>
      </c>
      <c r="C1614" s="210" t="s">
        <v>182</v>
      </c>
      <c r="D1614" s="211">
        <v>1.51</v>
      </c>
      <c r="E1614" s="210" t="s">
        <v>188</v>
      </c>
    </row>
    <row r="1615" spans="1:5" ht="15.75" thickBot="1" x14ac:dyDescent="0.3">
      <c r="A1615" s="209">
        <v>46202</v>
      </c>
      <c r="B1615" s="213" t="s">
        <v>170</v>
      </c>
      <c r="C1615" s="210" t="s">
        <v>183</v>
      </c>
      <c r="D1615" s="211">
        <v>1.74</v>
      </c>
      <c r="E1615" s="210" t="s">
        <v>188</v>
      </c>
    </row>
    <row r="1616" spans="1:5" ht="15.75" thickBot="1" x14ac:dyDescent="0.3">
      <c r="A1616" s="209">
        <v>46203</v>
      </c>
      <c r="B1616" s="213" t="s">
        <v>170</v>
      </c>
      <c r="C1616" s="210" t="s">
        <v>182</v>
      </c>
      <c r="D1616" s="211">
        <v>1.69</v>
      </c>
      <c r="E1616" s="210" t="s">
        <v>188</v>
      </c>
    </row>
    <row r="1617" spans="1:5" ht="15.75" thickBot="1" x14ac:dyDescent="0.3">
      <c r="A1617" s="209">
        <v>46203</v>
      </c>
      <c r="B1617" s="213" t="s">
        <v>170</v>
      </c>
      <c r="C1617" s="210" t="s">
        <v>182</v>
      </c>
      <c r="D1617" s="211">
        <v>1.52</v>
      </c>
      <c r="E1617" s="210" t="s">
        <v>188</v>
      </c>
    </row>
    <row r="1618" spans="1:5" ht="15.75" thickBot="1" x14ac:dyDescent="0.3">
      <c r="A1618" s="209">
        <v>46203</v>
      </c>
      <c r="B1618" s="213" t="s">
        <v>170</v>
      </c>
      <c r="C1618" s="210" t="s">
        <v>182</v>
      </c>
      <c r="D1618" s="211">
        <v>1.5</v>
      </c>
      <c r="E1618" s="210" t="s">
        <v>188</v>
      </c>
    </row>
    <row r="1619" spans="1:5" ht="15.75" thickBot="1" x14ac:dyDescent="0.3">
      <c r="A1619" s="209">
        <v>46203</v>
      </c>
      <c r="B1619" s="213" t="s">
        <v>170</v>
      </c>
      <c r="C1619" s="210" t="s">
        <v>183</v>
      </c>
      <c r="D1619" s="211">
        <v>1.74</v>
      </c>
      <c r="E1619" s="210" t="s">
        <v>188</v>
      </c>
    </row>
    <row r="1620" spans="1:5" ht="15.75" thickBot="1" x14ac:dyDescent="0.3">
      <c r="A1620" s="209">
        <v>46203</v>
      </c>
      <c r="B1620" s="213" t="s">
        <v>170</v>
      </c>
      <c r="C1620" s="210" t="s">
        <v>183</v>
      </c>
      <c r="D1620" s="211">
        <v>1.61</v>
      </c>
      <c r="E1620" s="210" t="s">
        <v>188</v>
      </c>
    </row>
    <row r="1621" spans="1:5" ht="15.75" thickBot="1" x14ac:dyDescent="0.3">
      <c r="A1621" s="209">
        <v>46203</v>
      </c>
      <c r="B1621" s="213" t="s">
        <v>170</v>
      </c>
      <c r="C1621" s="210" t="s">
        <v>183</v>
      </c>
      <c r="D1621" s="211">
        <v>1.56</v>
      </c>
      <c r="E1621" s="210" t="s">
        <v>188</v>
      </c>
    </row>
    <row r="1622" spans="1:5" ht="15.75" thickBot="1" x14ac:dyDescent="0.3">
      <c r="A1622" s="209">
        <v>46203</v>
      </c>
      <c r="B1622" s="213" t="s">
        <v>170</v>
      </c>
      <c r="C1622" s="210" t="s">
        <v>183</v>
      </c>
      <c r="D1622" s="211">
        <v>1.61</v>
      </c>
      <c r="E1622" s="210" t="s">
        <v>188</v>
      </c>
    </row>
    <row r="1623" spans="1:5" ht="15.75" thickBot="1" x14ac:dyDescent="0.3">
      <c r="A1623" s="209">
        <v>46203</v>
      </c>
      <c r="B1623" s="213" t="s">
        <v>170</v>
      </c>
      <c r="C1623" s="210" t="s">
        <v>183</v>
      </c>
      <c r="D1623" s="211">
        <v>1.61</v>
      </c>
      <c r="E1623" s="210" t="s">
        <v>188</v>
      </c>
    </row>
    <row r="1624" spans="1:5" ht="15.75" thickBot="1" x14ac:dyDescent="0.3">
      <c r="A1624" s="209">
        <v>46203</v>
      </c>
      <c r="B1624" s="213" t="s">
        <v>170</v>
      </c>
      <c r="C1624" s="210" t="s">
        <v>184</v>
      </c>
      <c r="D1624" s="211">
        <v>1.65</v>
      </c>
      <c r="E1624" s="210" t="s">
        <v>188</v>
      </c>
    </row>
    <row r="1625" spans="1:5" ht="15.75" thickBot="1" x14ac:dyDescent="0.3">
      <c r="A1625" s="209">
        <v>46203</v>
      </c>
      <c r="B1625" s="213" t="s">
        <v>170</v>
      </c>
      <c r="C1625" s="210" t="s">
        <v>184</v>
      </c>
      <c r="D1625" s="211">
        <v>1.74</v>
      </c>
      <c r="E1625" s="210" t="s">
        <v>188</v>
      </c>
    </row>
    <row r="1626" spans="1:5" ht="15.75" thickBot="1" x14ac:dyDescent="0.3">
      <c r="A1626" s="209">
        <v>46203</v>
      </c>
      <c r="B1626" s="213" t="s">
        <v>170</v>
      </c>
      <c r="C1626" s="210" t="s">
        <v>182</v>
      </c>
      <c r="D1626" s="211">
        <v>1.63</v>
      </c>
      <c r="E1626" s="210" t="s">
        <v>188</v>
      </c>
    </row>
    <row r="1627" spans="1:5" ht="15.75" thickBot="1" x14ac:dyDescent="0.3">
      <c r="A1627" s="209">
        <v>46203</v>
      </c>
      <c r="B1627" s="213" t="s">
        <v>170</v>
      </c>
      <c r="C1627" s="210" t="s">
        <v>182</v>
      </c>
      <c r="D1627" s="211">
        <v>1.58</v>
      </c>
      <c r="E1627" s="210" t="s">
        <v>188</v>
      </c>
    </row>
    <row r="1628" spans="1:5" ht="15.75" thickBot="1" x14ac:dyDescent="0.3">
      <c r="A1628" s="209">
        <v>46203</v>
      </c>
      <c r="B1628" s="213" t="s">
        <v>170</v>
      </c>
      <c r="C1628" s="210" t="s">
        <v>182</v>
      </c>
      <c r="D1628" s="211">
        <v>1.56</v>
      </c>
      <c r="E1628" s="210" t="s">
        <v>188</v>
      </c>
    </row>
    <row r="1629" spans="1:5" ht="15.75" thickBot="1" x14ac:dyDescent="0.3">
      <c r="A1629" s="209">
        <v>46203</v>
      </c>
      <c r="B1629" s="213" t="s">
        <v>170</v>
      </c>
      <c r="C1629" s="210" t="s">
        <v>187</v>
      </c>
      <c r="D1629" s="211">
        <v>1.71</v>
      </c>
      <c r="E1629" s="210" t="s">
        <v>188</v>
      </c>
    </row>
    <row r="1630" spans="1:5" ht="15.75" thickBot="1" x14ac:dyDescent="0.3">
      <c r="A1630" s="209">
        <v>46203</v>
      </c>
      <c r="B1630" s="213" t="s">
        <v>170</v>
      </c>
      <c r="C1630" s="210" t="s">
        <v>182</v>
      </c>
      <c r="D1630" s="211">
        <v>1.58</v>
      </c>
      <c r="E1630" s="210" t="s">
        <v>188</v>
      </c>
    </row>
    <row r="1631" spans="1:5" ht="15.75" thickBot="1" x14ac:dyDescent="0.3">
      <c r="A1631" s="209">
        <v>46203</v>
      </c>
      <c r="B1631" s="213" t="s">
        <v>170</v>
      </c>
      <c r="C1631" s="210" t="s">
        <v>182</v>
      </c>
      <c r="D1631" s="211">
        <v>1.55</v>
      </c>
      <c r="E1631" s="210" t="s">
        <v>188</v>
      </c>
    </row>
    <row r="1632" spans="1:5" ht="15.75" thickBot="1" x14ac:dyDescent="0.3">
      <c r="A1632" s="209">
        <v>46203</v>
      </c>
      <c r="B1632" s="213" t="s">
        <v>170</v>
      </c>
      <c r="C1632" s="210" t="s">
        <v>183</v>
      </c>
      <c r="D1632" s="211">
        <v>1.74</v>
      </c>
      <c r="E1632" s="210" t="s">
        <v>188</v>
      </c>
    </row>
    <row r="1633" spans="1:5" ht="15.75" thickBot="1" x14ac:dyDescent="0.3">
      <c r="A1633" s="209">
        <v>46203</v>
      </c>
      <c r="B1633" s="213" t="s">
        <v>170</v>
      </c>
      <c r="C1633" s="210" t="s">
        <v>182</v>
      </c>
      <c r="D1633" s="211">
        <v>1.6</v>
      </c>
      <c r="E1633" s="210" t="s">
        <v>188</v>
      </c>
    </row>
    <row r="1634" spans="1:5" ht="15.75" thickBot="1" x14ac:dyDescent="0.3">
      <c r="A1634" s="209">
        <v>46203</v>
      </c>
      <c r="B1634" s="213" t="s">
        <v>170</v>
      </c>
      <c r="C1634" s="210" t="s">
        <v>182</v>
      </c>
      <c r="D1634" s="211">
        <v>1.59</v>
      </c>
      <c r="E1634" s="210" t="s">
        <v>188</v>
      </c>
    </row>
    <row r="1635" spans="1:5" ht="15.75" thickBot="1" x14ac:dyDescent="0.3">
      <c r="A1635" s="209">
        <v>46203</v>
      </c>
      <c r="B1635" s="213" t="s">
        <v>170</v>
      </c>
      <c r="C1635" s="210" t="s">
        <v>186</v>
      </c>
      <c r="D1635" s="211">
        <v>1.63</v>
      </c>
      <c r="E1635" s="210" t="s">
        <v>189</v>
      </c>
    </row>
    <row r="1636" spans="1:5" ht="15.75" thickBot="1" x14ac:dyDescent="0.3">
      <c r="A1636" s="209">
        <v>46203</v>
      </c>
      <c r="B1636" s="213" t="s">
        <v>170</v>
      </c>
      <c r="C1636" s="210" t="s">
        <v>183</v>
      </c>
      <c r="D1636" s="211">
        <v>1.66</v>
      </c>
      <c r="E1636" s="210" t="s">
        <v>188</v>
      </c>
    </row>
    <row r="1637" spans="1:5" ht="15.75" thickBot="1" x14ac:dyDescent="0.3">
      <c r="A1637" s="209">
        <v>46203</v>
      </c>
      <c r="B1637" s="213" t="s">
        <v>170</v>
      </c>
      <c r="C1637" s="210" t="s">
        <v>182</v>
      </c>
      <c r="D1637" s="211">
        <v>1.63</v>
      </c>
      <c r="E1637" s="210" t="s">
        <v>188</v>
      </c>
    </row>
    <row r="1638" spans="1:5" ht="15.75" thickBot="1" x14ac:dyDescent="0.3">
      <c r="A1638" s="209">
        <v>46203</v>
      </c>
      <c r="B1638" s="213" t="s">
        <v>170</v>
      </c>
      <c r="C1638" s="210" t="s">
        <v>182</v>
      </c>
      <c r="D1638" s="211">
        <v>1.61</v>
      </c>
      <c r="E1638" s="210" t="s">
        <v>188</v>
      </c>
    </row>
    <row r="1639" spans="1:5" ht="15.75" thickBot="1" x14ac:dyDescent="0.3">
      <c r="A1639" s="209">
        <v>46203</v>
      </c>
      <c r="B1639" s="213" t="s">
        <v>170</v>
      </c>
      <c r="C1639" s="210" t="s">
        <v>185</v>
      </c>
      <c r="D1639" s="211">
        <v>1.58</v>
      </c>
      <c r="E1639" s="210" t="s">
        <v>188</v>
      </c>
    </row>
    <row r="1640" spans="1:5" ht="15.75" thickBot="1" x14ac:dyDescent="0.3">
      <c r="A1640" s="209">
        <v>46203</v>
      </c>
      <c r="B1640" s="213" t="s">
        <v>170</v>
      </c>
      <c r="C1640" s="210" t="s">
        <v>182</v>
      </c>
      <c r="D1640" s="211">
        <v>1.51</v>
      </c>
      <c r="E1640" s="210" t="s">
        <v>188</v>
      </c>
    </row>
    <row r="1641" spans="1:5" ht="15.75" thickBot="1" x14ac:dyDescent="0.3">
      <c r="A1641" s="209">
        <v>46203</v>
      </c>
      <c r="B1641" s="213" t="s">
        <v>170</v>
      </c>
      <c r="C1641" s="210" t="s">
        <v>183</v>
      </c>
      <c r="D1641" s="211">
        <v>1.74</v>
      </c>
      <c r="E1641" s="210" t="s">
        <v>188</v>
      </c>
    </row>
  </sheetData>
  <mergeCells count="2">
    <mergeCell ref="E31:I31"/>
    <mergeCell ref="E32:I32"/>
  </mergeCells>
  <pageMargins left="0.7" right="0.7" top="0.75" bottom="0.75" header="0.3" footer="0.3"/>
  <pageSetup paperSize="9" scale="5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A52973456</value>
    </field>
    <field name="Objective-Title">
      <value order="0">HCSA - Y2 - Q3 - Agency Reporting Template V10 - Midpoint hours updated version</value>
    </field>
    <field name="Objective-Description">
      <value order="0"/>
    </field>
    <field name="Objective-CreationStamp">
      <value order="0">2025-05-22T11:36:29Z</value>
    </field>
    <field name="Objective-IsApproved">
      <value order="0">false</value>
    </field>
    <field name="Objective-IsPublished">
      <value order="0">false</value>
    </field>
    <field name="Objective-DatePublished">
      <value order="0"/>
    </field>
    <field name="Objective-ModificationStamp">
      <value order="0">2025-11-04T12:11:02Z</value>
    </field>
    <field name="Objective-Owner">
      <value order="0">McPherson, Grant G (U446994)</value>
    </field>
    <field name="Objective-Path">
      <value order="0">Objective Global Folder:SG File Plan:Health, nutrition and care:National Health Service (NHS):NHS management:Advice and policy: NHS management (2018- ):Health Workforce: Health and Care Staffing Act: High Cost Agency Spend Reports: 2024-2029</value>
    </field>
    <field name="Objective-Parent">
      <value order="0">Health Workforce: Health and Care Staffing Act: High Cost Agency Spend Reports: 2024-2029</value>
    </field>
    <field name="Objective-State">
      <value order="0">Being Drafted</value>
    </field>
    <field name="Objective-VersionId">
      <value order="0">vA82563602</value>
    </field>
    <field name="Objective-Version">
      <value order="0">0.6</value>
    </field>
    <field name="Objective-VersionNumber">
      <value order="0">6</value>
    </field>
    <field name="Objective-VersionComment">
      <value order="0"/>
    </field>
    <field name="Objective-FileNumber">
      <value order="0">POL/43150</value>
    </field>
    <field name="Objective-Classification">
      <value order="0">OFFICIAL</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field name="Objective-Access Conditions">
        <value order="0"/>
      </field>
      <field name="Objective-Access Status">
        <value order="0"/>
      </field>
      <field name="Objective-Date Open From">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Metadata/LabelInfo.xml><?xml version="1.0" encoding="utf-8"?>
<clbl:labelList xmlns:clbl="http://schemas.microsoft.com/office/2020/mipLabelMetadata">
  <clbl:label id="{0ef77447-1083-4dec-b89f-27c765076840}" enabled="0" method="" siteId="{0ef77447-1083-4dec-b89f-27c765076840}" removed="1"/>
  <clbl:label id="{10efe0bd-a030-4bca-809c-b5e6745e499a}" enabled="0" method="" siteId="{10efe0bd-a030-4bca-809c-b5e6745e499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Guidance</vt:lpstr>
      <vt:lpstr>AfC rates</vt:lpstr>
      <vt:lpstr>Resident Doctors rates</vt:lpstr>
      <vt:lpstr>Other medical grades rates</vt:lpstr>
      <vt:lpstr>Dental rates</vt:lpstr>
      <vt:lpstr>Reporting template Page 1</vt:lpstr>
      <vt:lpstr>Reporting template page 2</vt:lpstr>
    </vt:vector>
  </TitlesOfParts>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Oyindamola Jackson</dc:creator>
  <cp:lastModifiedBy>Brian Mitchell (NHS Highland)</cp:lastModifiedBy>
  <cp:revision/>
  <cp:lastPrinted>2026-08-25T10:21:01Z</cp:lastPrinted>
  <dcterms:created xsi:type="dcterms:W3CDTF">2023-12-05T12:29:07Z</dcterms:created>
  <dcterms:modified xsi:type="dcterms:W3CDTF">2026-08-25T10:21:06Z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A52973456</vt:lpwstr>
  </property>
  <property fmtid="{D5CDD505-2E9C-101B-9397-08002B2CF9AE}" pid="4" name="Objective-Title">
    <vt:lpwstr>HCSA - Y2 - Q3 - Agency Reporting Template V10 - Midpoint hours updated version</vt:lpwstr>
  </property>
  <property fmtid="{D5CDD505-2E9C-101B-9397-08002B2CF9AE}" pid="5" name="Objective-Description">
    <vt:lpwstr/>
  </property>
  <property fmtid="{D5CDD505-2E9C-101B-9397-08002B2CF9AE}" pid="6" name="Objective-CreationStamp">
    <vt:filetime>2025-05-22T11:36:29Z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2025-11-04T12:11:02Z</vt:filetime>
  </property>
  <property fmtid="{D5CDD505-2E9C-101B-9397-08002B2CF9AE}" pid="11" name="Objective-Owner">
    <vt:lpwstr>McPherson, Grant G (U446994)</vt:lpwstr>
  </property>
  <property fmtid="{D5CDD505-2E9C-101B-9397-08002B2CF9AE}" pid="12" name="Objective-Path">
    <vt:lpwstr>Objective Global Folder:SG File Plan:Health, nutrition and care:National Health Service (NHS):NHS management:Advice and policy: NHS management (2018- ):Health Workforce: Health and Care Staffing Act: High Cost Agency Spend Reports: 2024-2029</vt:lpwstr>
  </property>
  <property fmtid="{D5CDD505-2E9C-101B-9397-08002B2CF9AE}" pid="13" name="Objective-Parent">
    <vt:lpwstr>Health Workforce: Health and Care Staffing Act: High Cost Agency Spend Reports: 2024-2029</vt:lpwstr>
  </property>
  <property fmtid="{D5CDD505-2E9C-101B-9397-08002B2CF9AE}" pid="14" name="Objective-State">
    <vt:lpwstr>Being Drafted</vt:lpwstr>
  </property>
  <property fmtid="{D5CDD505-2E9C-101B-9397-08002B2CF9AE}" pid="15" name="Objective-VersionId">
    <vt:lpwstr>vA82563602</vt:lpwstr>
  </property>
  <property fmtid="{D5CDD505-2E9C-101B-9397-08002B2CF9AE}" pid="16" name="Objective-Version">
    <vt:lpwstr>0.6</vt:lpwstr>
  </property>
  <property fmtid="{D5CDD505-2E9C-101B-9397-08002B2CF9AE}" pid="17" name="Objective-VersionNumber">
    <vt:r8>6</vt:r8>
  </property>
  <property fmtid="{D5CDD505-2E9C-101B-9397-08002B2CF9AE}" pid="18" name="Objective-VersionComment">
    <vt:lpwstr/>
  </property>
  <property fmtid="{D5CDD505-2E9C-101B-9397-08002B2CF9AE}" pid="19" name="Objective-FileNumber">
    <vt:lpwstr>POL/43150</vt:lpwstr>
  </property>
  <property fmtid="{D5CDD505-2E9C-101B-9397-08002B2CF9AE}" pid="20" name="Objective-Classification">
    <vt:lpwstr>OFFICIAL</vt:lpwstr>
  </property>
  <property fmtid="{D5CDD505-2E9C-101B-9397-08002B2CF9AE}" pid="21" name="Objective-Caveats">
    <vt:lpwstr>Caveat for access to SG Fileplan</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y fmtid="{D5CDD505-2E9C-101B-9397-08002B2CF9AE}" pid="28" name="Objective-Shared By">
    <vt:lpwstr/>
  </property>
  <property fmtid="{D5CDD505-2E9C-101B-9397-08002B2CF9AE}" pid="29" name="Objective-Access Conditions">
    <vt:lpwstr/>
  </property>
  <property fmtid="{D5CDD505-2E9C-101B-9397-08002B2CF9AE}" pid="30" name="Objective-Access Status">
    <vt:lpwstr/>
  </property>
  <property fmtid="{D5CDD505-2E9C-101B-9397-08002B2CF9AE}" pid="31" name="Objective-Date Open From">
    <vt:lpwstr/>
  </property>
</Properties>
</file>